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Titles" localSheetId="0">'Sheet1'!$A:$B</definedName>
    <definedName name="_xlnm.Print_Area" localSheetId="0">'Sheet1'!$A$1:$AV$66</definedName>
  </definedNames>
  <calcPr fullCalcOnLoad="1"/>
</workbook>
</file>

<file path=xl/sharedStrings.xml><?xml version="1.0" encoding="utf-8"?>
<sst xmlns="http://schemas.openxmlformats.org/spreadsheetml/2006/main" count="169" uniqueCount="150">
  <si>
    <t>Загальний фонд</t>
  </si>
  <si>
    <t>Разом</t>
  </si>
  <si>
    <t>Сума</t>
  </si>
  <si>
    <t>Щоденний норматив відрахувань</t>
  </si>
  <si>
    <t>грн.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</si>
  <si>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</si>
  <si>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Інша субвенція на нажання пільг на медичне обслуговування громадян, які постраждали в наслідок Чорнобильської катастрофи (придбання ліків за пільговими рецептами та пільгове зубопротезування)</t>
  </si>
  <si>
    <t>Інша субвенція на поховання учасників бойових дій і інвалідів війни</t>
  </si>
  <si>
    <t>Дотація вирівнювання</t>
  </si>
  <si>
    <t>Кoд бюджету</t>
  </si>
  <si>
    <t>Міжбюджетні трансферти, що передаються з  районного бюджету</t>
  </si>
  <si>
    <t>Міжбюджетні трансферти, що надходять до районного бюджету</t>
  </si>
  <si>
    <t>в тому числі:</t>
  </si>
  <si>
    <t>Інші субвенції</t>
  </si>
  <si>
    <t>Інша субвенція на забезпечння централізованих заходів з лікування хворих на цукровий та нецукровий діабет</t>
  </si>
  <si>
    <t>Додаток 4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</si>
  <si>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</si>
  <si>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</si>
  <si>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</si>
  <si>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</si>
  <si>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</si>
  <si>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</si>
  <si>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</si>
  <si>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</si>
  <si>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</si>
  <si>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</si>
  <si>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</si>
  <si>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</si>
  <si>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</si>
  <si>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</si>
  <si>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</si>
  <si>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</si>
  <si>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</si>
  <si>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</si>
  <si>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</si>
  <si>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</si>
  <si>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</si>
  <si>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</si>
  <si>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</si>
  <si>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</si>
  <si>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</si>
  <si>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</si>
  <si>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</si>
  <si>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</si>
  <si>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</si>
  <si>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</si>
  <si>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</si>
  <si>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</si>
  <si>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</si>
  <si>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</si>
  <si>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</si>
  <si>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</si>
  <si>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</si>
  <si>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</si>
  <si>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</si>
  <si>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</si>
  <si>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</si>
  <si>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</si>
  <si>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25321401000</t>
  </si>
  <si>
    <t>25321402000</t>
  </si>
  <si>
    <t>25321403000</t>
  </si>
  <si>
    <t>25321404000</t>
  </si>
  <si>
    <t>25321400000</t>
  </si>
  <si>
    <t>25321500000</t>
  </si>
  <si>
    <t>Зведений бюджет сіл Чернігівського р-ну</t>
  </si>
  <si>
    <t>Зведений бюджет селищ Чернігівського р-ну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</si>
  <si>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</si>
  <si>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</si>
  <si>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</si>
  <si>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</si>
  <si>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</si>
  <si>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</si>
  <si>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</si>
  <si>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</si>
  <si>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</si>
  <si>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</si>
  <si>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</si>
  <si>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</si>
  <si>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</si>
  <si>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</si>
  <si>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</si>
  <si>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</si>
  <si>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</si>
  <si>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</si>
  <si>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</si>
  <si>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</si>
  <si>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</si>
  <si>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</si>
  <si>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</si>
  <si>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</si>
  <si>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</si>
  <si>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</si>
  <si>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</si>
  <si>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</si>
  <si>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</si>
  <si>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</si>
  <si>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</si>
  <si>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</si>
  <si>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</si>
  <si>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</si>
  <si>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</si>
  <si>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</si>
  <si>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</si>
  <si>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</si>
  <si>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</si>
  <si>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</si>
  <si>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</si>
  <si>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</si>
  <si>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</si>
  <si>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</si>
  <si>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</si>
  <si>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</si>
  <si>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Обласний бюджет</t>
  </si>
  <si>
    <t>Кошти, що надходять до районного бюджету з сільських, селищних бюджетів</t>
  </si>
  <si>
    <t>Дотації вирівнювання , з державного бюджету місцевим бюджетам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</si>
  <si>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</si>
  <si>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</si>
  <si>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</si>
  <si>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Спеціальний фонд</t>
  </si>
  <si>
    <t>Всього по загальному фонду</t>
  </si>
  <si>
    <t>Всього по спеціальному фонду</t>
  </si>
  <si>
    <t xml:space="preserve">до рішення Чернігівської районної ради </t>
  </si>
  <si>
    <t>ВСЬОГО</t>
  </si>
  <si>
    <t>Перелік бюджетів від яких отримуються надходження (або до яких перераховуються кошти)</t>
  </si>
  <si>
    <t>Субвенція з державного бюджету місцевим бюджетам на будівництво, реконструкцію, ремот та утримання вулиць і доріг комунальної власності у населених пунктах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</si>
  <si>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</si>
  <si>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на центр реабілітації інвалідів</t>
  </si>
  <si>
    <t>"Про районний бюджет на 2012 рік"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</si>
  <si>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</si>
  <si>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</si>
  <si>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Інша субвенція з обласного бюджету на виконання доручень виборців депутатами обласної ради</t>
  </si>
  <si>
    <t>Інші субвенції з сільських, селищних рад</t>
  </si>
  <si>
    <t>Інші додаткові дотації</t>
  </si>
  <si>
    <t>Показники міжбюджетних трансфертів між районним бюджетом та іншими бюджетами на 2012 рік</t>
  </si>
  <si>
    <t>Додаткова дотація з державного бюджету на вирівнювання фінансової забезпеченості місцевих бюджетів</t>
  </si>
  <si>
    <t>Інші субвенції (природоохоронний фонд)</t>
  </si>
  <si>
    <t>Інші субвенції (ремонт доріг)</t>
  </si>
  <si>
    <t>Інші субвенції (відшкодування втрат)</t>
  </si>
  <si>
    <t>Інші субвенції (бюджет розвитку)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</si>
  <si>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</si>
  <si>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</si>
  <si>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 xml:space="preserve">Начальник фінансового управління </t>
  </si>
  <si>
    <t>райдержадміністрації</t>
  </si>
  <si>
    <t>Л.І. Потапенко</t>
  </si>
  <si>
    <t>Субвенція на проведення видатків місцевих бюджетів, що враховуються при визначенні обсягу міжбюджетних трансфертів</t>
  </si>
  <si>
    <t>Додаткова дотація з державного бюджету місцевим бюджетам на оплату праці працівників бюджетних установ</t>
  </si>
  <si>
    <t xml:space="preserve">Інша субвенція з обласного бюджету на фінансування заходів Програми передачі нетелей багатодітним сім"ям, які проживають у сільській місцевості </t>
  </si>
  <si>
    <t>"05" грудня 2012 року</t>
  </si>
  <si>
    <t xml:space="preserve">"Про внесення змін до рішення </t>
  </si>
  <si>
    <t>30 грудня 2011 року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</si>
</sst>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1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Helv"/>
      <family val="0"/>
    </font>
    <font>
      <sz val="10"/>
      <color indexed="8"/>
      <name val="MS Sans Serif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2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1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9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15" applyFont="1" applyFill="1" applyBorder="1" applyAlignment="1">
      <alignment wrapText="1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4" fontId="1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wrapText="1"/>
    </xf>
    <xf numFmtId="0" fontId="7" fillId="0" borderId="0" xfId="0" applyFont="1" applyFill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4" fontId="2" fillId="0" borderId="1" xfId="0" applyNumberFormat="1" applyFont="1" applyFill="1" applyBorder="1" applyAlignment="1" applyProtection="1">
      <alignment horizontal="center" vertical="center"/>
      <protection/>
    </xf>
    <xf numFmtId="4" fontId="2" fillId="0" borderId="1" xfId="0" applyNumberFormat="1" applyFont="1" applyFill="1" applyBorder="1" applyAlignment="1">
      <alignment horizontal="center"/>
    </xf>
    <xf numFmtId="0" fontId="1" fillId="0" borderId="1" xfId="19" applyFont="1" applyFill="1" applyBorder="1" applyAlignment="1" applyProtection="1">
      <alignment vertical="center"/>
      <protection locked="0"/>
    </xf>
    <xf numFmtId="0" fontId="3" fillId="0" borderId="1" xfId="19" applyFont="1" applyFill="1" applyBorder="1" applyAlignment="1" applyProtection="1">
      <alignment horizontal="left" vertical="center"/>
      <protection locked="0"/>
    </xf>
    <xf numFmtId="0" fontId="3" fillId="0" borderId="1" xfId="19" applyFont="1" applyFill="1" applyBorder="1" applyAlignment="1" applyProtection="1">
      <alignment vertical="center" wrapText="1"/>
      <protection locked="0"/>
    </xf>
    <xf numFmtId="0" fontId="8" fillId="0" borderId="1" xfId="19" applyFont="1" applyFill="1" applyBorder="1" applyAlignment="1" applyProtection="1">
      <alignment horizontal="left" vertical="center"/>
      <protection locked="0"/>
    </xf>
    <xf numFmtId="4" fontId="8" fillId="0" borderId="0" xfId="0" applyNumberFormat="1" applyFont="1" applyFill="1" applyBorder="1" applyAlignment="1" applyProtection="1">
      <alignment vertical="center"/>
      <protection/>
    </xf>
    <xf numFmtId="2" fontId="2" fillId="0" borderId="1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4" fontId="1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4" fillId="0" borderId="0" xfId="0" applyFont="1" applyFill="1" applyAlignment="1">
      <alignment wrapText="1"/>
    </xf>
    <xf numFmtId="0" fontId="13" fillId="0" borderId="0" xfId="0" applyFont="1" applyFill="1" applyAlignment="1">
      <alignment horizontal="left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wrapText="1"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5"/>
    <cellStyle name="Hyperlink" xfId="16"/>
    <cellStyle name="Currency" xfId="17"/>
    <cellStyle name="Currency [0]" xfId="18"/>
    <cellStyle name="Обычный_~_T8E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3"/>
  <sheetViews>
    <sheetView tabSelected="1" view="pageBreakPreview" zoomScale="60" zoomScaleNormal="75" workbookViewId="0" topLeftCell="A1">
      <pane xSplit="2" ySplit="13" topLeftCell="L14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O6" sqref="O6"/>
    </sheetView>
  </sheetViews>
  <sheetFormatPr defaultColWidth="9.140625" defaultRowHeight="12.75"/>
  <cols>
    <col min="1" max="1" width="17.140625" style="7" customWidth="1"/>
    <col min="2" max="2" width="33.140625" style="8" customWidth="1"/>
    <col min="3" max="3" width="19.140625" style="7" customWidth="1"/>
    <col min="4" max="7" width="18.00390625" style="7" customWidth="1"/>
    <col min="8" max="8" width="15.421875" style="7" customWidth="1"/>
    <col min="9" max="9" width="17.8515625" style="7" customWidth="1"/>
    <col min="10" max="10" width="19.421875" style="7" customWidth="1"/>
    <col min="11" max="11" width="21.7109375" style="10" customWidth="1"/>
    <col min="12" max="12" width="26.421875" style="7" customWidth="1"/>
    <col min="13" max="13" width="21.7109375" style="7" customWidth="1"/>
    <col min="14" max="14" width="18.00390625" style="7" customWidth="1"/>
    <col min="15" max="15" width="16.421875" style="7" customWidth="1"/>
    <col min="16" max="16" width="17.421875" style="7" customWidth="1"/>
    <col min="17" max="17" width="21.57421875" style="10" customWidth="1"/>
    <col min="18" max="18" width="20.00390625" style="14" customWidth="1"/>
    <col min="19" max="19" width="23.421875" style="7" customWidth="1"/>
    <col min="20" max="20" width="18.7109375" style="7" customWidth="1"/>
    <col min="21" max="21" width="21.140625" style="7" customWidth="1"/>
    <col min="22" max="24" width="17.28125" style="7" customWidth="1"/>
    <col min="25" max="25" width="24.8515625" style="7" customWidth="1"/>
    <col min="26" max="26" width="32.421875" style="7" customWidth="1"/>
    <col min="27" max="27" width="67.8515625" style="7" customWidth="1"/>
    <col min="28" max="28" width="28.57421875" style="7" customWidth="1"/>
    <col min="29" max="29" width="29.57421875" style="7" customWidth="1"/>
    <col min="30" max="30" width="17.28125" style="7" customWidth="1"/>
    <col min="31" max="31" width="21.28125" style="7" customWidth="1"/>
    <col min="32" max="32" width="16.140625" style="7" customWidth="1"/>
    <col min="33" max="33" width="13.28125" style="7" customWidth="1"/>
    <col min="34" max="35" width="15.28125" style="7" customWidth="1"/>
    <col min="36" max="36" width="15.8515625" style="7" customWidth="1"/>
    <col min="37" max="37" width="17.57421875" style="7" customWidth="1"/>
    <col min="38" max="38" width="23.57421875" style="7" customWidth="1"/>
    <col min="39" max="39" width="16.421875" style="7" customWidth="1"/>
    <col min="40" max="40" width="20.421875" style="7" customWidth="1"/>
    <col min="41" max="41" width="20.7109375" style="7" customWidth="1"/>
    <col min="42" max="42" width="17.28125" style="7" customWidth="1"/>
    <col min="43" max="43" width="14.140625" style="7" customWidth="1"/>
    <col min="44" max="44" width="15.7109375" style="7" customWidth="1"/>
    <col min="45" max="45" width="17.7109375" style="7" customWidth="1"/>
    <col min="46" max="46" width="15.421875" style="7" customWidth="1"/>
    <col min="47" max="47" width="16.28125" style="7" customWidth="1"/>
    <col min="48" max="48" width="20.8515625" style="14" customWidth="1"/>
    <col min="49" max="49" width="27.7109375" style="8" customWidth="1"/>
    <col min="50" max="16384" width="9.140625" style="8" customWidth="1"/>
  </cols>
  <sheetData>
    <row r="1" spans="1:48" s="6" customFormat="1" ht="17.25" customHeight="1">
      <c r="A1" s="56"/>
      <c r="C1" s="5"/>
      <c r="E1" s="32"/>
      <c r="F1" s="32"/>
      <c r="G1" s="32"/>
      <c r="H1" s="32"/>
      <c r="I1" s="32"/>
      <c r="J1" s="32"/>
      <c r="K1" s="33"/>
      <c r="L1" s="32"/>
      <c r="M1" s="32"/>
      <c r="N1" s="5"/>
      <c r="O1" s="32" t="s">
        <v>15</v>
      </c>
      <c r="P1" s="32"/>
      <c r="R1" s="34"/>
      <c r="S1" s="20"/>
      <c r="T1" s="21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14"/>
    </row>
    <row r="2" spans="1:48" s="6" customFormat="1" ht="17.25" customHeight="1">
      <c r="A2" s="56"/>
      <c r="C2" s="5"/>
      <c r="E2" s="32"/>
      <c r="F2" s="32"/>
      <c r="G2" s="32"/>
      <c r="H2" s="32"/>
      <c r="I2" s="32"/>
      <c r="J2" s="32"/>
      <c r="K2" s="33"/>
      <c r="L2" s="32"/>
      <c r="M2" s="32"/>
      <c r="N2" s="5"/>
      <c r="O2" s="32" t="s">
        <v>121</v>
      </c>
      <c r="P2" s="32"/>
      <c r="R2" s="35"/>
      <c r="S2" s="20"/>
      <c r="T2" s="21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14"/>
    </row>
    <row r="3" spans="1:48" s="6" customFormat="1" ht="17.25" customHeight="1">
      <c r="A3" s="56"/>
      <c r="C3" s="5"/>
      <c r="E3" s="32"/>
      <c r="F3" s="32"/>
      <c r="G3" s="32"/>
      <c r="H3" s="32"/>
      <c r="I3" s="32"/>
      <c r="J3" s="32"/>
      <c r="K3" s="33"/>
      <c r="L3" s="32"/>
      <c r="M3" s="32"/>
      <c r="N3" s="5"/>
      <c r="O3" s="32" t="s">
        <v>147</v>
      </c>
      <c r="P3" s="32"/>
      <c r="R3" s="36"/>
      <c r="S3" s="17"/>
      <c r="T3" s="1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14"/>
    </row>
    <row r="4" spans="1:48" s="6" customFormat="1" ht="17.25" customHeight="1">
      <c r="A4" s="56"/>
      <c r="C4" s="5"/>
      <c r="E4" s="32"/>
      <c r="F4" s="32"/>
      <c r="G4" s="32"/>
      <c r="H4" s="32"/>
      <c r="I4" s="32"/>
      <c r="J4" s="32"/>
      <c r="K4" s="33"/>
      <c r="L4" s="32"/>
      <c r="M4" s="32"/>
      <c r="N4" s="5"/>
      <c r="O4" s="32" t="s">
        <v>148</v>
      </c>
      <c r="P4" s="32"/>
      <c r="R4" s="36"/>
      <c r="S4" s="17"/>
      <c r="T4" s="16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4"/>
    </row>
    <row r="5" spans="1:48" s="6" customFormat="1" ht="17.25" customHeight="1">
      <c r="A5" s="56"/>
      <c r="C5" s="5"/>
      <c r="E5" s="32"/>
      <c r="F5" s="32"/>
      <c r="G5" s="32"/>
      <c r="H5" s="32"/>
      <c r="I5" s="32"/>
      <c r="J5" s="32"/>
      <c r="K5" s="33"/>
      <c r="L5" s="32"/>
      <c r="M5" s="32"/>
      <c r="N5" s="5"/>
      <c r="O5" s="32" t="s">
        <v>149</v>
      </c>
      <c r="P5" s="32"/>
      <c r="R5" s="36"/>
      <c r="S5" s="17"/>
      <c r="T5" s="16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14"/>
    </row>
    <row r="6" spans="1:48" s="6" customFormat="1" ht="21" customHeight="1">
      <c r="A6" s="5"/>
      <c r="C6" s="5"/>
      <c r="E6" s="32"/>
      <c r="F6" s="32"/>
      <c r="G6" s="32"/>
      <c r="H6" s="32"/>
      <c r="I6" s="32"/>
      <c r="J6" s="32"/>
      <c r="K6" s="33"/>
      <c r="L6" s="32"/>
      <c r="M6" s="32"/>
      <c r="N6" s="5"/>
      <c r="O6" s="32" t="s">
        <v>127</v>
      </c>
      <c r="P6" s="32"/>
      <c r="R6" s="36"/>
      <c r="S6" s="17"/>
      <c r="T6" s="16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14"/>
    </row>
    <row r="7" spans="1:48" s="6" customFormat="1" ht="23.25" customHeight="1">
      <c r="A7" s="5"/>
      <c r="C7" s="86" t="s">
        <v>133</v>
      </c>
      <c r="D7" s="86"/>
      <c r="E7" s="86"/>
      <c r="F7" s="86"/>
      <c r="G7" s="86"/>
      <c r="H7" s="86"/>
      <c r="I7" s="86"/>
      <c r="J7" s="86"/>
      <c r="K7" s="86"/>
      <c r="L7" s="86"/>
      <c r="M7" s="30"/>
      <c r="N7" s="5"/>
      <c r="O7" s="30"/>
      <c r="P7" s="30"/>
      <c r="Q7" s="30"/>
      <c r="R7" s="19"/>
      <c r="S7" s="19"/>
      <c r="T7" s="19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14"/>
    </row>
    <row r="8" spans="18:48" ht="20.25">
      <c r="R8" s="37" t="s">
        <v>4</v>
      </c>
      <c r="AV8" s="15"/>
    </row>
    <row r="9" spans="1:48" s="22" customFormat="1" ht="29.25" customHeight="1">
      <c r="A9" s="70" t="s">
        <v>9</v>
      </c>
      <c r="B9" s="70" t="s">
        <v>123</v>
      </c>
      <c r="C9" s="77" t="s">
        <v>10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  <c r="R9" s="80" t="s">
        <v>1</v>
      </c>
      <c r="S9" s="77" t="s">
        <v>11</v>
      </c>
      <c r="T9" s="78"/>
      <c r="U9" s="78"/>
      <c r="V9" s="78"/>
      <c r="W9" s="78"/>
      <c r="X9" s="78"/>
      <c r="Y9" s="78"/>
      <c r="Z9" s="78"/>
      <c r="AA9" s="78"/>
      <c r="AB9" s="78"/>
      <c r="AC9" s="78"/>
      <c r="AD9" s="78" t="s">
        <v>11</v>
      </c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9"/>
      <c r="AV9" s="91" t="s">
        <v>1</v>
      </c>
    </row>
    <row r="10" spans="1:48" s="23" customFormat="1" ht="24" customHeight="1">
      <c r="A10" s="70"/>
      <c r="B10" s="70"/>
      <c r="C10" s="88" t="s">
        <v>0</v>
      </c>
      <c r="D10" s="89"/>
      <c r="E10" s="89"/>
      <c r="F10" s="89"/>
      <c r="G10" s="89"/>
      <c r="H10" s="89"/>
      <c r="I10" s="89"/>
      <c r="J10" s="90"/>
      <c r="K10" s="74" t="s">
        <v>119</v>
      </c>
      <c r="L10" s="77" t="s">
        <v>118</v>
      </c>
      <c r="M10" s="78"/>
      <c r="N10" s="78"/>
      <c r="O10" s="78"/>
      <c r="P10" s="78"/>
      <c r="Q10" s="71" t="s">
        <v>120</v>
      </c>
      <c r="R10" s="81"/>
      <c r="S10" s="67" t="s">
        <v>0</v>
      </c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9"/>
      <c r="AN10" s="71" t="s">
        <v>119</v>
      </c>
      <c r="AO10" s="62" t="s">
        <v>118</v>
      </c>
      <c r="AP10" s="63"/>
      <c r="AQ10" s="63"/>
      <c r="AR10" s="63"/>
      <c r="AS10" s="63"/>
      <c r="AT10" s="64"/>
      <c r="AU10" s="92" t="s">
        <v>120</v>
      </c>
      <c r="AV10" s="91"/>
    </row>
    <row r="11" spans="1:48" s="7" customFormat="1" ht="48" customHeight="1">
      <c r="A11" s="70"/>
      <c r="B11" s="70"/>
      <c r="C11" s="83" t="s">
        <v>8</v>
      </c>
      <c r="D11" s="83"/>
      <c r="E11" s="65" t="s">
        <v>126</v>
      </c>
      <c r="F11" s="70" t="s">
        <v>132</v>
      </c>
      <c r="G11" s="65" t="s">
        <v>145</v>
      </c>
      <c r="H11" s="70" t="s">
        <v>13</v>
      </c>
      <c r="I11" s="70" t="s">
        <v>134</v>
      </c>
      <c r="J11" s="70" t="s">
        <v>139</v>
      </c>
      <c r="K11" s="75"/>
      <c r="L11" s="65" t="s">
        <v>129</v>
      </c>
      <c r="M11" s="65" t="s">
        <v>13</v>
      </c>
      <c r="N11" s="59" t="s">
        <v>12</v>
      </c>
      <c r="O11" s="60"/>
      <c r="P11" s="60"/>
      <c r="Q11" s="72"/>
      <c r="R11" s="81"/>
      <c r="S11" s="59" t="s">
        <v>113</v>
      </c>
      <c r="T11" s="61"/>
      <c r="U11" s="65" t="s">
        <v>114</v>
      </c>
      <c r="V11" s="65" t="s">
        <v>134</v>
      </c>
      <c r="W11" s="65" t="s">
        <v>140</v>
      </c>
      <c r="X11" s="65" t="s">
        <v>145</v>
      </c>
      <c r="Y11" s="70" t="s">
        <v>5</v>
      </c>
      <c r="Z11" s="65" t="s">
        <v>115</v>
      </c>
      <c r="AA11" s="65" t="s">
        <v>128</v>
      </c>
      <c r="AB11" s="65" t="s">
        <v>116</v>
      </c>
      <c r="AC11" s="65" t="s">
        <v>125</v>
      </c>
      <c r="AD11" s="65" t="s">
        <v>13</v>
      </c>
      <c r="AE11" s="95" t="s">
        <v>12</v>
      </c>
      <c r="AF11" s="96"/>
      <c r="AG11" s="96"/>
      <c r="AH11" s="96"/>
      <c r="AI11" s="96"/>
      <c r="AJ11" s="96"/>
      <c r="AK11" s="70" t="s">
        <v>144</v>
      </c>
      <c r="AL11" s="97" t="s">
        <v>117</v>
      </c>
      <c r="AM11" s="65" t="s">
        <v>139</v>
      </c>
      <c r="AN11" s="72"/>
      <c r="AO11" s="70" t="s">
        <v>124</v>
      </c>
      <c r="AP11" s="65" t="s">
        <v>13</v>
      </c>
      <c r="AQ11" s="59" t="s">
        <v>12</v>
      </c>
      <c r="AR11" s="60"/>
      <c r="AS11" s="60"/>
      <c r="AT11" s="61"/>
      <c r="AU11" s="93"/>
      <c r="AV11" s="91"/>
    </row>
    <row r="12" spans="1:48" s="7" customFormat="1" ht="246" customHeight="1">
      <c r="A12" s="70"/>
      <c r="B12" s="70"/>
      <c r="C12" s="2" t="s">
        <v>2</v>
      </c>
      <c r="D12" s="1" t="s">
        <v>3</v>
      </c>
      <c r="E12" s="66"/>
      <c r="F12" s="70"/>
      <c r="G12" s="66"/>
      <c r="H12" s="70"/>
      <c r="I12" s="70"/>
      <c r="J12" s="70"/>
      <c r="K12" s="76"/>
      <c r="L12" s="66"/>
      <c r="M12" s="66"/>
      <c r="N12" s="41" t="s">
        <v>136</v>
      </c>
      <c r="O12" s="41" t="s">
        <v>13</v>
      </c>
      <c r="P12" s="41" t="s">
        <v>135</v>
      </c>
      <c r="Q12" s="72"/>
      <c r="R12" s="81"/>
      <c r="S12" s="1" t="s">
        <v>2</v>
      </c>
      <c r="T12" s="1" t="s">
        <v>3</v>
      </c>
      <c r="U12" s="66"/>
      <c r="V12" s="66"/>
      <c r="W12" s="66"/>
      <c r="X12" s="66"/>
      <c r="Y12" s="70"/>
      <c r="Z12" s="66"/>
      <c r="AA12" s="66"/>
      <c r="AB12" s="66"/>
      <c r="AC12" s="66"/>
      <c r="AD12" s="66"/>
      <c r="AE12" s="13" t="s">
        <v>6</v>
      </c>
      <c r="AF12" s="13" t="s">
        <v>14</v>
      </c>
      <c r="AG12" s="13" t="s">
        <v>7</v>
      </c>
      <c r="AH12" s="13" t="s">
        <v>130</v>
      </c>
      <c r="AI12" s="55" t="s">
        <v>146</v>
      </c>
      <c r="AJ12" s="55" t="s">
        <v>131</v>
      </c>
      <c r="AK12" s="70"/>
      <c r="AL12" s="98"/>
      <c r="AM12" s="66"/>
      <c r="AN12" s="72"/>
      <c r="AO12" s="70"/>
      <c r="AP12" s="66"/>
      <c r="AQ12" s="41" t="s">
        <v>137</v>
      </c>
      <c r="AR12" s="41" t="s">
        <v>138</v>
      </c>
      <c r="AS12" s="41" t="s">
        <v>136</v>
      </c>
      <c r="AT12" s="41" t="s">
        <v>135</v>
      </c>
      <c r="AU12" s="94"/>
      <c r="AV12" s="91"/>
    </row>
    <row r="13" spans="1:48" s="10" customFormat="1" ht="18.75" customHeight="1">
      <c r="A13" s="3"/>
      <c r="B13" s="3"/>
      <c r="C13" s="84">
        <v>250311</v>
      </c>
      <c r="D13" s="87"/>
      <c r="E13" s="29">
        <v>250352</v>
      </c>
      <c r="F13" s="29">
        <v>250315</v>
      </c>
      <c r="G13" s="29">
        <v>250319</v>
      </c>
      <c r="H13" s="29">
        <v>250380</v>
      </c>
      <c r="I13" s="29">
        <v>250313</v>
      </c>
      <c r="J13" s="29">
        <v>250382</v>
      </c>
      <c r="K13" s="29"/>
      <c r="L13" s="29">
        <v>250354</v>
      </c>
      <c r="M13" s="29">
        <v>250380</v>
      </c>
      <c r="N13" s="4">
        <v>250380</v>
      </c>
      <c r="O13" s="29">
        <v>250380</v>
      </c>
      <c r="P13" s="29">
        <v>250380</v>
      </c>
      <c r="Q13" s="73"/>
      <c r="R13" s="82"/>
      <c r="S13" s="84">
        <v>41010600</v>
      </c>
      <c r="T13" s="87"/>
      <c r="U13" s="11">
        <v>41020100</v>
      </c>
      <c r="V13" s="11">
        <v>41020600</v>
      </c>
      <c r="W13" s="11">
        <v>41021200</v>
      </c>
      <c r="X13" s="11">
        <v>41021800</v>
      </c>
      <c r="Y13" s="4">
        <v>41030600</v>
      </c>
      <c r="Z13" s="4">
        <v>41030800</v>
      </c>
      <c r="AA13" s="4">
        <v>41030900</v>
      </c>
      <c r="AB13" s="4">
        <v>41031000</v>
      </c>
      <c r="AC13" s="12">
        <v>41034500</v>
      </c>
      <c r="AD13" s="84">
        <v>41035000</v>
      </c>
      <c r="AE13" s="85"/>
      <c r="AF13" s="85"/>
      <c r="AG13" s="85"/>
      <c r="AH13" s="85"/>
      <c r="AI13" s="85"/>
      <c r="AJ13" s="85"/>
      <c r="AK13" s="4">
        <v>41035200</v>
      </c>
      <c r="AL13" s="4">
        <v>41035800</v>
      </c>
      <c r="AM13" s="4">
        <v>410363000</v>
      </c>
      <c r="AN13" s="73"/>
      <c r="AO13" s="4">
        <v>41034400</v>
      </c>
      <c r="AP13" s="4"/>
      <c r="AQ13" s="4">
        <v>41035000</v>
      </c>
      <c r="AR13" s="4">
        <v>41035000</v>
      </c>
      <c r="AS13" s="4">
        <v>41035000</v>
      </c>
      <c r="AT13" s="4">
        <v>41035000</v>
      </c>
      <c r="AU13" s="4"/>
      <c r="AV13" s="18"/>
    </row>
    <row r="14" spans="1:48" ht="18" customHeight="1">
      <c r="A14" s="44" t="s">
        <v>16</v>
      </c>
      <c r="B14" s="44" t="s">
        <v>66</v>
      </c>
      <c r="C14" s="42">
        <v>40165</v>
      </c>
      <c r="D14" s="43">
        <v>0.04</v>
      </c>
      <c r="E14" s="43"/>
      <c r="F14" s="43"/>
      <c r="G14" s="43"/>
      <c r="H14" s="43"/>
      <c r="I14" s="43">
        <v>25000</v>
      </c>
      <c r="J14" s="43"/>
      <c r="K14" s="51">
        <f>SUM(H14,F14,E14,C14,J14)</f>
        <v>40165</v>
      </c>
      <c r="L14" s="49">
        <v>9042</v>
      </c>
      <c r="M14" s="43">
        <f>SUM(N14:P14)</f>
        <v>50000</v>
      </c>
      <c r="N14" s="42">
        <v>50000</v>
      </c>
      <c r="O14" s="43"/>
      <c r="P14" s="43"/>
      <c r="Q14" s="51">
        <f>SUM(M14,L14)</f>
        <v>59042</v>
      </c>
      <c r="R14" s="31">
        <f aca="true" t="shared" si="0" ref="R14:R45">SUM(Q14,K14)</f>
        <v>99207</v>
      </c>
      <c r="S14" s="42">
        <v>0</v>
      </c>
      <c r="T14" s="43">
        <v>0</v>
      </c>
      <c r="U14" s="42"/>
      <c r="V14" s="42"/>
      <c r="W14" s="42"/>
      <c r="X14" s="42"/>
      <c r="Y14" s="42"/>
      <c r="Z14" s="42"/>
      <c r="AA14" s="42"/>
      <c r="AB14" s="42"/>
      <c r="AC14" s="42"/>
      <c r="AD14" s="31">
        <f>SUM(AE14:AJ14)</f>
        <v>30000</v>
      </c>
      <c r="AE14" s="42"/>
      <c r="AF14" s="42"/>
      <c r="AG14" s="42"/>
      <c r="AH14" s="42"/>
      <c r="AI14" s="42"/>
      <c r="AJ14" s="42">
        <v>30000</v>
      </c>
      <c r="AK14" s="42"/>
      <c r="AL14" s="42"/>
      <c r="AM14" s="42"/>
      <c r="AN14" s="31">
        <f>SUM(AL14,AD14,AC14,AB14,AA14,Z14,Y14,V14,U14,S14,AM14,W14,AK14,X14)</f>
        <v>30000</v>
      </c>
      <c r="AO14" s="42"/>
      <c r="AP14" s="31">
        <f>SUM(AQ14:AT14)</f>
        <v>0</v>
      </c>
      <c r="AQ14" s="42"/>
      <c r="AR14" s="42"/>
      <c r="AS14" s="42"/>
      <c r="AT14" s="42"/>
      <c r="AU14" s="31">
        <f>SUM(AP14,AO14)</f>
        <v>0</v>
      </c>
      <c r="AV14" s="31">
        <f>SUM(AU14,AN14)</f>
        <v>30000</v>
      </c>
    </row>
    <row r="15" spans="1:48" ht="18" customHeight="1">
      <c r="A15" s="44" t="s">
        <v>17</v>
      </c>
      <c r="B15" s="44" t="s">
        <v>67</v>
      </c>
      <c r="C15" s="42">
        <v>68270</v>
      </c>
      <c r="D15" s="43">
        <v>0.07</v>
      </c>
      <c r="E15" s="43"/>
      <c r="F15" s="43"/>
      <c r="G15" s="43">
        <v>25500</v>
      </c>
      <c r="H15" s="43"/>
      <c r="I15" s="43">
        <v>40000</v>
      </c>
      <c r="J15" s="43"/>
      <c r="K15" s="51">
        <f aca="true" t="shared" si="1" ref="K15:K62">SUM(H15,F15,E15,C15,J15)</f>
        <v>68270</v>
      </c>
      <c r="L15" s="49">
        <v>29617</v>
      </c>
      <c r="M15" s="43">
        <f aca="true" t="shared" si="2" ref="M15:M63">SUM(N15:P15)</f>
        <v>100000</v>
      </c>
      <c r="N15" s="42">
        <v>100000</v>
      </c>
      <c r="O15" s="43"/>
      <c r="P15" s="43"/>
      <c r="Q15" s="51">
        <f aca="true" t="shared" si="3" ref="Q15:Q63">SUM(M15,L15)</f>
        <v>129617</v>
      </c>
      <c r="R15" s="31">
        <f t="shared" si="0"/>
        <v>197887</v>
      </c>
      <c r="S15" s="42">
        <v>0</v>
      </c>
      <c r="T15" s="43">
        <v>0</v>
      </c>
      <c r="U15" s="42"/>
      <c r="V15" s="42"/>
      <c r="W15" s="42"/>
      <c r="X15" s="42"/>
      <c r="Y15" s="42"/>
      <c r="Z15" s="42"/>
      <c r="AA15" s="42"/>
      <c r="AB15" s="42"/>
      <c r="AC15" s="42"/>
      <c r="AD15" s="31">
        <f aca="true" t="shared" si="4" ref="AD15:AD62">SUM(AE15:AJ15)</f>
        <v>0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31">
        <f aca="true" t="shared" si="5" ref="AN15:AN63">SUM(AL15,AD15,AC15,AB15,AA15,Z15,Y15,V15,U15,S15,AM15,W15,AK15,X15)</f>
        <v>0</v>
      </c>
      <c r="AO15" s="42">
        <v>29617</v>
      </c>
      <c r="AP15" s="31">
        <f aca="true" t="shared" si="6" ref="AP15:AP63">SUM(AQ15:AT15)</f>
        <v>1000</v>
      </c>
      <c r="AQ15" s="42"/>
      <c r="AR15" s="42"/>
      <c r="AS15" s="42"/>
      <c r="AT15" s="42">
        <v>1000</v>
      </c>
      <c r="AU15" s="31">
        <f aca="true" t="shared" si="7" ref="AU15:AU63">SUM(AP15,AO15)</f>
        <v>30617</v>
      </c>
      <c r="AV15" s="31">
        <f aca="true" t="shared" si="8" ref="AV15:AV63">SUM(AU15,AN15)</f>
        <v>30617</v>
      </c>
    </row>
    <row r="16" spans="1:48" ht="18" customHeight="1">
      <c r="A16" s="44" t="s">
        <v>18</v>
      </c>
      <c r="B16" s="44" t="s">
        <v>68</v>
      </c>
      <c r="C16" s="42">
        <v>68085</v>
      </c>
      <c r="D16" s="43">
        <v>0.07</v>
      </c>
      <c r="E16" s="43"/>
      <c r="F16" s="43"/>
      <c r="G16" s="43">
        <v>24000</v>
      </c>
      <c r="H16" s="43"/>
      <c r="I16" s="43">
        <v>3000</v>
      </c>
      <c r="J16" s="43"/>
      <c r="K16" s="51">
        <f t="shared" si="1"/>
        <v>68085</v>
      </c>
      <c r="L16" s="49">
        <v>3922</v>
      </c>
      <c r="M16" s="43">
        <f t="shared" si="2"/>
        <v>0</v>
      </c>
      <c r="N16" s="42"/>
      <c r="O16" s="43"/>
      <c r="P16" s="43"/>
      <c r="Q16" s="51">
        <f t="shared" si="3"/>
        <v>3922</v>
      </c>
      <c r="R16" s="31">
        <f t="shared" si="0"/>
        <v>72007</v>
      </c>
      <c r="S16" s="42">
        <v>0</v>
      </c>
      <c r="T16" s="43">
        <v>0</v>
      </c>
      <c r="U16" s="42"/>
      <c r="V16" s="42"/>
      <c r="W16" s="42"/>
      <c r="X16" s="42"/>
      <c r="Y16" s="42"/>
      <c r="Z16" s="42"/>
      <c r="AA16" s="42"/>
      <c r="AB16" s="42"/>
      <c r="AC16" s="42"/>
      <c r="AD16" s="31">
        <f t="shared" si="4"/>
        <v>0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31">
        <f t="shared" si="5"/>
        <v>0</v>
      </c>
      <c r="AO16" s="42"/>
      <c r="AP16" s="31">
        <f t="shared" si="6"/>
        <v>0</v>
      </c>
      <c r="AQ16" s="42"/>
      <c r="AR16" s="42"/>
      <c r="AS16" s="42"/>
      <c r="AT16" s="42"/>
      <c r="AU16" s="31">
        <f t="shared" si="7"/>
        <v>0</v>
      </c>
      <c r="AV16" s="31">
        <f t="shared" si="8"/>
        <v>0</v>
      </c>
    </row>
    <row r="17" spans="1:48" ht="18" customHeight="1">
      <c r="A17" s="44" t="s">
        <v>19</v>
      </c>
      <c r="B17" s="44" t="s">
        <v>69</v>
      </c>
      <c r="C17" s="42">
        <v>251797</v>
      </c>
      <c r="D17" s="43">
        <v>0.26</v>
      </c>
      <c r="E17" s="43"/>
      <c r="F17" s="43"/>
      <c r="G17" s="43">
        <v>10000</v>
      </c>
      <c r="H17" s="43"/>
      <c r="I17" s="43">
        <v>7000</v>
      </c>
      <c r="J17" s="43"/>
      <c r="K17" s="51">
        <f t="shared" si="1"/>
        <v>251797</v>
      </c>
      <c r="L17" s="49">
        <v>16664</v>
      </c>
      <c r="M17" s="43">
        <f t="shared" si="2"/>
        <v>100000</v>
      </c>
      <c r="N17" s="42">
        <v>100000</v>
      </c>
      <c r="O17" s="43"/>
      <c r="P17" s="43"/>
      <c r="Q17" s="51">
        <f t="shared" si="3"/>
        <v>116664</v>
      </c>
      <c r="R17" s="31">
        <f t="shared" si="0"/>
        <v>368461</v>
      </c>
      <c r="S17" s="42">
        <v>0</v>
      </c>
      <c r="T17" s="43">
        <v>0</v>
      </c>
      <c r="U17" s="42"/>
      <c r="V17" s="42"/>
      <c r="W17" s="42"/>
      <c r="X17" s="42"/>
      <c r="Y17" s="42"/>
      <c r="Z17" s="42"/>
      <c r="AA17" s="42"/>
      <c r="AB17" s="42"/>
      <c r="AC17" s="42"/>
      <c r="AD17" s="31">
        <f t="shared" si="4"/>
        <v>0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31">
        <f t="shared" si="5"/>
        <v>0</v>
      </c>
      <c r="AO17" s="42"/>
      <c r="AP17" s="31">
        <f t="shared" si="6"/>
        <v>0</v>
      </c>
      <c r="AQ17" s="42"/>
      <c r="AR17" s="42"/>
      <c r="AS17" s="42"/>
      <c r="AT17" s="42"/>
      <c r="AU17" s="31">
        <f t="shared" si="7"/>
        <v>0</v>
      </c>
      <c r="AV17" s="31">
        <f t="shared" si="8"/>
        <v>0</v>
      </c>
    </row>
    <row r="18" spans="1:48" ht="18" customHeight="1">
      <c r="A18" s="44" t="s">
        <v>20</v>
      </c>
      <c r="B18" s="44" t="s">
        <v>70</v>
      </c>
      <c r="C18" s="42">
        <v>63699</v>
      </c>
      <c r="D18" s="43">
        <v>0.06</v>
      </c>
      <c r="E18" s="43"/>
      <c r="F18" s="43">
        <v>33500</v>
      </c>
      <c r="G18" s="43">
        <v>7000</v>
      </c>
      <c r="H18" s="43"/>
      <c r="I18" s="43"/>
      <c r="J18" s="43"/>
      <c r="K18" s="51">
        <f t="shared" si="1"/>
        <v>97199</v>
      </c>
      <c r="L18" s="49">
        <v>1715</v>
      </c>
      <c r="M18" s="43">
        <f t="shared" si="2"/>
        <v>0</v>
      </c>
      <c r="N18" s="42"/>
      <c r="O18" s="43"/>
      <c r="P18" s="43"/>
      <c r="Q18" s="51">
        <f t="shared" si="3"/>
        <v>1715</v>
      </c>
      <c r="R18" s="31">
        <f t="shared" si="0"/>
        <v>98914</v>
      </c>
      <c r="S18" s="42">
        <v>0</v>
      </c>
      <c r="T18" s="43">
        <v>0</v>
      </c>
      <c r="U18" s="42"/>
      <c r="V18" s="42"/>
      <c r="W18" s="42"/>
      <c r="X18" s="42"/>
      <c r="Y18" s="42"/>
      <c r="Z18" s="42"/>
      <c r="AA18" s="42"/>
      <c r="AB18" s="42"/>
      <c r="AC18" s="42"/>
      <c r="AD18" s="31">
        <f t="shared" si="4"/>
        <v>0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31">
        <f t="shared" si="5"/>
        <v>0</v>
      </c>
      <c r="AO18" s="42"/>
      <c r="AP18" s="31">
        <f t="shared" si="6"/>
        <v>0</v>
      </c>
      <c r="AQ18" s="42"/>
      <c r="AR18" s="42"/>
      <c r="AS18" s="42"/>
      <c r="AT18" s="42"/>
      <c r="AU18" s="31">
        <f t="shared" si="7"/>
        <v>0</v>
      </c>
      <c r="AV18" s="31">
        <f t="shared" si="8"/>
        <v>0</v>
      </c>
    </row>
    <row r="19" spans="1:48" ht="18" customHeight="1">
      <c r="A19" s="44" t="s">
        <v>21</v>
      </c>
      <c r="B19" s="44" t="s">
        <v>71</v>
      </c>
      <c r="C19" s="42">
        <v>112253</v>
      </c>
      <c r="D19" s="43">
        <v>0.11</v>
      </c>
      <c r="E19" s="43"/>
      <c r="F19" s="43">
        <v>10000</v>
      </c>
      <c r="G19" s="43">
        <v>7000</v>
      </c>
      <c r="H19" s="43"/>
      <c r="I19" s="43">
        <v>223154</v>
      </c>
      <c r="J19" s="43"/>
      <c r="K19" s="51">
        <f t="shared" si="1"/>
        <v>122253</v>
      </c>
      <c r="L19" s="49">
        <v>11100</v>
      </c>
      <c r="M19" s="43">
        <f t="shared" si="2"/>
        <v>80000</v>
      </c>
      <c r="N19" s="42"/>
      <c r="O19" s="43">
        <v>80000</v>
      </c>
      <c r="P19" s="43"/>
      <c r="Q19" s="51">
        <f t="shared" si="3"/>
        <v>91100</v>
      </c>
      <c r="R19" s="31">
        <f t="shared" si="0"/>
        <v>213353</v>
      </c>
      <c r="S19" s="42">
        <v>0</v>
      </c>
      <c r="T19" s="43">
        <v>0</v>
      </c>
      <c r="U19" s="42"/>
      <c r="V19" s="42"/>
      <c r="W19" s="42"/>
      <c r="X19" s="42"/>
      <c r="Y19" s="42"/>
      <c r="Z19" s="42"/>
      <c r="AA19" s="42"/>
      <c r="AB19" s="42"/>
      <c r="AC19" s="42"/>
      <c r="AD19" s="31">
        <f t="shared" si="4"/>
        <v>0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31">
        <f t="shared" si="5"/>
        <v>0</v>
      </c>
      <c r="AO19" s="42"/>
      <c r="AP19" s="31">
        <f t="shared" si="6"/>
        <v>9700</v>
      </c>
      <c r="AQ19" s="42">
        <v>8000</v>
      </c>
      <c r="AR19" s="42"/>
      <c r="AS19" s="42"/>
      <c r="AT19" s="42">
        <v>1700</v>
      </c>
      <c r="AU19" s="31">
        <f t="shared" si="7"/>
        <v>9700</v>
      </c>
      <c r="AV19" s="31">
        <f t="shared" si="8"/>
        <v>9700</v>
      </c>
    </row>
    <row r="20" spans="1:48" ht="18" customHeight="1">
      <c r="A20" s="44" t="s">
        <v>22</v>
      </c>
      <c r="B20" s="44" t="s">
        <v>72</v>
      </c>
      <c r="C20" s="42">
        <v>147420</v>
      </c>
      <c r="D20" s="43">
        <v>0.15</v>
      </c>
      <c r="E20" s="43"/>
      <c r="F20" s="43"/>
      <c r="G20" s="43"/>
      <c r="H20" s="43"/>
      <c r="I20" s="43"/>
      <c r="J20" s="43"/>
      <c r="K20" s="51">
        <f t="shared" si="1"/>
        <v>147420</v>
      </c>
      <c r="L20" s="49">
        <v>10798</v>
      </c>
      <c r="M20" s="43">
        <f t="shared" si="2"/>
        <v>40000</v>
      </c>
      <c r="N20" s="42">
        <v>40000</v>
      </c>
      <c r="O20" s="43"/>
      <c r="P20" s="43"/>
      <c r="Q20" s="51">
        <f t="shared" si="3"/>
        <v>50798</v>
      </c>
      <c r="R20" s="31">
        <f t="shared" si="0"/>
        <v>198218</v>
      </c>
      <c r="S20" s="42">
        <v>0</v>
      </c>
      <c r="T20" s="43">
        <v>0</v>
      </c>
      <c r="U20" s="42"/>
      <c r="V20" s="42"/>
      <c r="W20" s="42"/>
      <c r="X20" s="42"/>
      <c r="Y20" s="42"/>
      <c r="Z20" s="42"/>
      <c r="AA20" s="42"/>
      <c r="AB20" s="42"/>
      <c r="AC20" s="42"/>
      <c r="AD20" s="31">
        <f t="shared" si="4"/>
        <v>0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31">
        <f t="shared" si="5"/>
        <v>0</v>
      </c>
      <c r="AO20" s="42"/>
      <c r="AP20" s="31">
        <f t="shared" si="6"/>
        <v>0</v>
      </c>
      <c r="AQ20" s="42"/>
      <c r="AR20" s="42"/>
      <c r="AS20" s="42"/>
      <c r="AT20" s="42"/>
      <c r="AU20" s="31">
        <f t="shared" si="7"/>
        <v>0</v>
      </c>
      <c r="AV20" s="31">
        <f t="shared" si="8"/>
        <v>0</v>
      </c>
    </row>
    <row r="21" spans="1:48" ht="18" customHeight="1">
      <c r="A21" s="44" t="s">
        <v>23</v>
      </c>
      <c r="B21" s="44" t="s">
        <v>73</v>
      </c>
      <c r="C21" s="42">
        <v>318</v>
      </c>
      <c r="D21" s="43">
        <v>0</v>
      </c>
      <c r="E21" s="43"/>
      <c r="F21" s="43"/>
      <c r="G21" s="43">
        <v>9000</v>
      </c>
      <c r="H21" s="43"/>
      <c r="I21" s="43"/>
      <c r="J21" s="43"/>
      <c r="K21" s="51">
        <f t="shared" si="1"/>
        <v>318</v>
      </c>
      <c r="L21" s="49">
        <v>12542</v>
      </c>
      <c r="M21" s="43">
        <f t="shared" si="2"/>
        <v>0</v>
      </c>
      <c r="N21" s="42"/>
      <c r="O21" s="43"/>
      <c r="P21" s="43"/>
      <c r="Q21" s="51">
        <f t="shared" si="3"/>
        <v>12542</v>
      </c>
      <c r="R21" s="31">
        <f t="shared" si="0"/>
        <v>12860</v>
      </c>
      <c r="S21" s="42">
        <v>0</v>
      </c>
      <c r="T21" s="43">
        <v>0</v>
      </c>
      <c r="U21" s="42"/>
      <c r="V21" s="42"/>
      <c r="W21" s="42"/>
      <c r="X21" s="42"/>
      <c r="Y21" s="42"/>
      <c r="Z21" s="42"/>
      <c r="AA21" s="42"/>
      <c r="AB21" s="42"/>
      <c r="AC21" s="42"/>
      <c r="AD21" s="31">
        <f t="shared" si="4"/>
        <v>0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31">
        <f t="shared" si="5"/>
        <v>0</v>
      </c>
      <c r="AO21" s="42"/>
      <c r="AP21" s="31">
        <f t="shared" si="6"/>
        <v>0</v>
      </c>
      <c r="AQ21" s="42"/>
      <c r="AR21" s="42"/>
      <c r="AS21" s="42"/>
      <c r="AT21" s="42"/>
      <c r="AU21" s="31">
        <f t="shared" si="7"/>
        <v>0</v>
      </c>
      <c r="AV21" s="31">
        <f t="shared" si="8"/>
        <v>0</v>
      </c>
    </row>
    <row r="22" spans="1:48" ht="18" customHeight="1">
      <c r="A22" s="44" t="s">
        <v>24</v>
      </c>
      <c r="B22" s="44" t="s">
        <v>74</v>
      </c>
      <c r="C22" s="42">
        <v>80489</v>
      </c>
      <c r="D22" s="43">
        <v>0.08</v>
      </c>
      <c r="E22" s="43"/>
      <c r="F22" s="43"/>
      <c r="G22" s="43"/>
      <c r="H22" s="43">
        <v>500</v>
      </c>
      <c r="I22" s="43"/>
      <c r="J22" s="43"/>
      <c r="K22" s="51">
        <f t="shared" si="1"/>
        <v>80989</v>
      </c>
      <c r="L22" s="49">
        <v>4378</v>
      </c>
      <c r="M22" s="43">
        <f t="shared" si="2"/>
        <v>20000</v>
      </c>
      <c r="N22" s="42">
        <v>20000</v>
      </c>
      <c r="O22" s="43"/>
      <c r="P22" s="43"/>
      <c r="Q22" s="51">
        <f t="shared" si="3"/>
        <v>24378</v>
      </c>
      <c r="R22" s="31">
        <f t="shared" si="0"/>
        <v>105367</v>
      </c>
      <c r="S22" s="42">
        <v>0</v>
      </c>
      <c r="T22" s="43">
        <v>0</v>
      </c>
      <c r="U22" s="42"/>
      <c r="V22" s="42"/>
      <c r="W22" s="42"/>
      <c r="X22" s="42"/>
      <c r="Y22" s="42"/>
      <c r="Z22" s="42"/>
      <c r="AA22" s="42"/>
      <c r="AB22" s="42"/>
      <c r="AC22" s="42"/>
      <c r="AD22" s="31">
        <f t="shared" si="4"/>
        <v>0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31">
        <f t="shared" si="5"/>
        <v>0</v>
      </c>
      <c r="AO22" s="42"/>
      <c r="AP22" s="31">
        <f t="shared" si="6"/>
        <v>0</v>
      </c>
      <c r="AQ22" s="42"/>
      <c r="AR22" s="42"/>
      <c r="AS22" s="42"/>
      <c r="AT22" s="42"/>
      <c r="AU22" s="31">
        <f t="shared" si="7"/>
        <v>0</v>
      </c>
      <c r="AV22" s="31">
        <f t="shared" si="8"/>
        <v>0</v>
      </c>
    </row>
    <row r="23" spans="1:48" ht="18" customHeight="1">
      <c r="A23" s="44" t="s">
        <v>25</v>
      </c>
      <c r="B23" s="44" t="s">
        <v>75</v>
      </c>
      <c r="C23" s="42">
        <v>699</v>
      </c>
      <c r="D23" s="43">
        <v>0</v>
      </c>
      <c r="E23" s="43"/>
      <c r="F23" s="43">
        <v>37400</v>
      </c>
      <c r="G23" s="43">
        <v>29000</v>
      </c>
      <c r="H23" s="43"/>
      <c r="I23" s="43">
        <v>20000</v>
      </c>
      <c r="J23" s="43"/>
      <c r="K23" s="51">
        <f t="shared" si="1"/>
        <v>38099</v>
      </c>
      <c r="L23" s="49">
        <v>10379</v>
      </c>
      <c r="M23" s="43">
        <f t="shared" si="2"/>
        <v>0</v>
      </c>
      <c r="N23" s="42"/>
      <c r="O23" s="43"/>
      <c r="P23" s="43"/>
      <c r="Q23" s="51">
        <f t="shared" si="3"/>
        <v>10379</v>
      </c>
      <c r="R23" s="31">
        <f t="shared" si="0"/>
        <v>48478</v>
      </c>
      <c r="S23" s="42">
        <v>0</v>
      </c>
      <c r="T23" s="43">
        <v>0</v>
      </c>
      <c r="U23" s="42"/>
      <c r="V23" s="42"/>
      <c r="W23" s="42"/>
      <c r="X23" s="42"/>
      <c r="Y23" s="42"/>
      <c r="Z23" s="42"/>
      <c r="AA23" s="42"/>
      <c r="AB23" s="42"/>
      <c r="AC23" s="42"/>
      <c r="AD23" s="31">
        <f t="shared" si="4"/>
        <v>0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31">
        <f t="shared" si="5"/>
        <v>0</v>
      </c>
      <c r="AO23" s="42"/>
      <c r="AP23" s="31">
        <f t="shared" si="6"/>
        <v>2000</v>
      </c>
      <c r="AQ23" s="42"/>
      <c r="AR23" s="42"/>
      <c r="AS23" s="42"/>
      <c r="AT23" s="42">
        <v>2000</v>
      </c>
      <c r="AU23" s="31">
        <f t="shared" si="7"/>
        <v>2000</v>
      </c>
      <c r="AV23" s="31">
        <f t="shared" si="8"/>
        <v>2000</v>
      </c>
    </row>
    <row r="24" spans="1:48" ht="18" customHeight="1">
      <c r="A24" s="44" t="s">
        <v>26</v>
      </c>
      <c r="B24" s="44" t="s">
        <v>76</v>
      </c>
      <c r="C24" s="42">
        <v>575061</v>
      </c>
      <c r="D24" s="43">
        <v>0.59</v>
      </c>
      <c r="E24" s="43"/>
      <c r="F24" s="43"/>
      <c r="G24" s="43">
        <v>42000</v>
      </c>
      <c r="H24" s="43"/>
      <c r="I24" s="43">
        <v>107000</v>
      </c>
      <c r="J24" s="43"/>
      <c r="K24" s="51">
        <f t="shared" si="1"/>
        <v>575061</v>
      </c>
      <c r="L24" s="49">
        <v>56333</v>
      </c>
      <c r="M24" s="43">
        <f t="shared" si="2"/>
        <v>290000</v>
      </c>
      <c r="N24" s="42">
        <v>290000</v>
      </c>
      <c r="O24" s="43"/>
      <c r="P24" s="43"/>
      <c r="Q24" s="51">
        <f t="shared" si="3"/>
        <v>346333</v>
      </c>
      <c r="R24" s="31">
        <f t="shared" si="0"/>
        <v>921394</v>
      </c>
      <c r="S24" s="42">
        <v>0</v>
      </c>
      <c r="T24" s="43">
        <v>0</v>
      </c>
      <c r="U24" s="42"/>
      <c r="V24" s="42"/>
      <c r="W24" s="42"/>
      <c r="X24" s="42"/>
      <c r="Y24" s="42"/>
      <c r="Z24" s="42"/>
      <c r="AA24" s="42"/>
      <c r="AB24" s="42"/>
      <c r="AC24" s="42"/>
      <c r="AD24" s="31">
        <f t="shared" si="4"/>
        <v>0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31">
        <f t="shared" si="5"/>
        <v>0</v>
      </c>
      <c r="AO24" s="42">
        <v>56333</v>
      </c>
      <c r="AP24" s="31">
        <f t="shared" si="6"/>
        <v>6200</v>
      </c>
      <c r="AQ24" s="42">
        <v>6200</v>
      </c>
      <c r="AR24" s="42"/>
      <c r="AS24" s="42"/>
      <c r="AT24" s="42"/>
      <c r="AU24" s="31">
        <f t="shared" si="7"/>
        <v>62533</v>
      </c>
      <c r="AV24" s="31">
        <f t="shared" si="8"/>
        <v>62533</v>
      </c>
    </row>
    <row r="25" spans="1:48" ht="18" customHeight="1">
      <c r="A25" s="44" t="s">
        <v>27</v>
      </c>
      <c r="B25" s="44" t="s">
        <v>77</v>
      </c>
      <c r="C25" s="42">
        <v>68752</v>
      </c>
      <c r="D25" s="43">
        <v>0.07</v>
      </c>
      <c r="E25" s="43"/>
      <c r="F25" s="43"/>
      <c r="G25" s="43">
        <v>10000</v>
      </c>
      <c r="H25" s="43"/>
      <c r="I25" s="43"/>
      <c r="J25" s="43"/>
      <c r="K25" s="51">
        <f t="shared" si="1"/>
        <v>68752</v>
      </c>
      <c r="L25" s="49">
        <v>9922</v>
      </c>
      <c r="M25" s="43">
        <f t="shared" si="2"/>
        <v>0</v>
      </c>
      <c r="N25" s="42"/>
      <c r="O25" s="43"/>
      <c r="P25" s="43"/>
      <c r="Q25" s="51">
        <f t="shared" si="3"/>
        <v>9922</v>
      </c>
      <c r="R25" s="31">
        <f t="shared" si="0"/>
        <v>78674</v>
      </c>
      <c r="S25" s="42">
        <v>0</v>
      </c>
      <c r="T25" s="43">
        <v>0</v>
      </c>
      <c r="U25" s="42"/>
      <c r="V25" s="42"/>
      <c r="W25" s="42"/>
      <c r="X25" s="42"/>
      <c r="Y25" s="42"/>
      <c r="Z25" s="42"/>
      <c r="AA25" s="42"/>
      <c r="AB25" s="42"/>
      <c r="AC25" s="42"/>
      <c r="AD25" s="31">
        <f t="shared" si="4"/>
        <v>0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31">
        <f t="shared" si="5"/>
        <v>0</v>
      </c>
      <c r="AO25" s="42"/>
      <c r="AP25" s="31">
        <f t="shared" si="6"/>
        <v>0</v>
      </c>
      <c r="AQ25" s="42"/>
      <c r="AR25" s="42"/>
      <c r="AS25" s="42"/>
      <c r="AT25" s="42"/>
      <c r="AU25" s="31">
        <f t="shared" si="7"/>
        <v>0</v>
      </c>
      <c r="AV25" s="31">
        <f t="shared" si="8"/>
        <v>0</v>
      </c>
    </row>
    <row r="26" spans="1:48" ht="18" customHeight="1">
      <c r="A26" s="44" t="s">
        <v>28</v>
      </c>
      <c r="B26" s="44" t="s">
        <v>78</v>
      </c>
      <c r="C26" s="42">
        <v>289361</v>
      </c>
      <c r="D26" s="43">
        <v>0.29</v>
      </c>
      <c r="E26" s="43"/>
      <c r="F26" s="43"/>
      <c r="G26" s="43"/>
      <c r="H26" s="43">
        <v>2000</v>
      </c>
      <c r="I26" s="43">
        <v>190000</v>
      </c>
      <c r="J26" s="43"/>
      <c r="K26" s="51">
        <f t="shared" si="1"/>
        <v>291361</v>
      </c>
      <c r="L26" s="49">
        <v>88979</v>
      </c>
      <c r="M26" s="43">
        <f t="shared" si="2"/>
        <v>290000</v>
      </c>
      <c r="N26" s="42">
        <v>290000</v>
      </c>
      <c r="O26" s="43"/>
      <c r="P26" s="43"/>
      <c r="Q26" s="51">
        <f t="shared" si="3"/>
        <v>378979</v>
      </c>
      <c r="R26" s="31">
        <f t="shared" si="0"/>
        <v>670340</v>
      </c>
      <c r="S26" s="42">
        <v>0</v>
      </c>
      <c r="T26" s="43">
        <v>0</v>
      </c>
      <c r="U26" s="42"/>
      <c r="V26" s="42"/>
      <c r="W26" s="42"/>
      <c r="X26" s="42"/>
      <c r="Y26" s="42"/>
      <c r="Z26" s="42"/>
      <c r="AA26" s="42"/>
      <c r="AB26" s="42"/>
      <c r="AC26" s="42"/>
      <c r="AD26" s="31">
        <f t="shared" si="4"/>
        <v>0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31">
        <f t="shared" si="5"/>
        <v>0</v>
      </c>
      <c r="AO26" s="42">
        <v>88979</v>
      </c>
      <c r="AP26" s="31">
        <f t="shared" si="6"/>
        <v>185000</v>
      </c>
      <c r="AQ26" s="42">
        <v>135000</v>
      </c>
      <c r="AR26" s="42"/>
      <c r="AS26" s="42"/>
      <c r="AT26" s="42">
        <v>50000</v>
      </c>
      <c r="AU26" s="31">
        <f t="shared" si="7"/>
        <v>273979</v>
      </c>
      <c r="AV26" s="31">
        <f t="shared" si="8"/>
        <v>273979</v>
      </c>
    </row>
    <row r="27" spans="1:48" ht="18" customHeight="1">
      <c r="A27" s="44" t="s">
        <v>29</v>
      </c>
      <c r="B27" s="44" t="s">
        <v>79</v>
      </c>
      <c r="C27" s="42">
        <v>59020</v>
      </c>
      <c r="D27" s="43">
        <v>0.06</v>
      </c>
      <c r="E27" s="43"/>
      <c r="F27" s="43"/>
      <c r="G27" s="43"/>
      <c r="H27" s="43"/>
      <c r="I27" s="43">
        <v>65000</v>
      </c>
      <c r="J27" s="43"/>
      <c r="K27" s="51">
        <f t="shared" si="1"/>
        <v>59020</v>
      </c>
      <c r="L27" s="49">
        <v>50498</v>
      </c>
      <c r="M27" s="43">
        <f t="shared" si="2"/>
        <v>100000</v>
      </c>
      <c r="N27" s="42">
        <v>100000</v>
      </c>
      <c r="O27" s="43"/>
      <c r="P27" s="43"/>
      <c r="Q27" s="51">
        <f t="shared" si="3"/>
        <v>150498</v>
      </c>
      <c r="R27" s="31">
        <f t="shared" si="0"/>
        <v>209518</v>
      </c>
      <c r="S27" s="42">
        <v>0</v>
      </c>
      <c r="T27" s="43">
        <v>0</v>
      </c>
      <c r="U27" s="42"/>
      <c r="V27" s="42"/>
      <c r="W27" s="42"/>
      <c r="X27" s="42"/>
      <c r="Y27" s="42"/>
      <c r="Z27" s="42"/>
      <c r="AA27" s="42"/>
      <c r="AB27" s="42"/>
      <c r="AC27" s="42"/>
      <c r="AD27" s="31">
        <f t="shared" si="4"/>
        <v>0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31">
        <f t="shared" si="5"/>
        <v>0</v>
      </c>
      <c r="AO27" s="42">
        <v>50498</v>
      </c>
      <c r="AP27" s="31">
        <f t="shared" si="6"/>
        <v>14830.2</v>
      </c>
      <c r="AQ27" s="42">
        <v>14830.2</v>
      </c>
      <c r="AR27" s="42"/>
      <c r="AS27" s="42"/>
      <c r="AT27" s="42"/>
      <c r="AU27" s="31">
        <f t="shared" si="7"/>
        <v>65328.2</v>
      </c>
      <c r="AV27" s="31">
        <f t="shared" si="8"/>
        <v>65328.2</v>
      </c>
    </row>
    <row r="28" spans="1:48" ht="18" customHeight="1">
      <c r="A28" s="44" t="s">
        <v>30</v>
      </c>
      <c r="B28" s="44" t="s">
        <v>80</v>
      </c>
      <c r="C28" s="42">
        <v>155370</v>
      </c>
      <c r="D28" s="43">
        <v>0.16</v>
      </c>
      <c r="E28" s="43"/>
      <c r="F28" s="43"/>
      <c r="G28" s="43"/>
      <c r="H28" s="43"/>
      <c r="I28" s="43"/>
      <c r="J28" s="43"/>
      <c r="K28" s="51">
        <f t="shared" si="1"/>
        <v>155370</v>
      </c>
      <c r="L28" s="49">
        <v>19589</v>
      </c>
      <c r="M28" s="43">
        <f t="shared" si="2"/>
        <v>100000</v>
      </c>
      <c r="N28" s="42">
        <v>100000</v>
      </c>
      <c r="O28" s="43"/>
      <c r="P28" s="43"/>
      <c r="Q28" s="51">
        <f t="shared" si="3"/>
        <v>119589</v>
      </c>
      <c r="R28" s="31">
        <f t="shared" si="0"/>
        <v>274959</v>
      </c>
      <c r="S28" s="42">
        <v>0</v>
      </c>
      <c r="T28" s="43">
        <v>0</v>
      </c>
      <c r="U28" s="42"/>
      <c r="V28" s="42"/>
      <c r="W28" s="42"/>
      <c r="X28" s="42"/>
      <c r="Y28" s="42"/>
      <c r="Z28" s="42"/>
      <c r="AA28" s="42"/>
      <c r="AB28" s="42"/>
      <c r="AC28" s="42"/>
      <c r="AD28" s="31">
        <f t="shared" si="4"/>
        <v>0</v>
      </c>
      <c r="AE28" s="42"/>
      <c r="AF28" s="42"/>
      <c r="AG28" s="42"/>
      <c r="AH28" s="42"/>
      <c r="AI28" s="42"/>
      <c r="AJ28" s="42"/>
      <c r="AK28" s="42">
        <v>20000</v>
      </c>
      <c r="AL28" s="42"/>
      <c r="AM28" s="42"/>
      <c r="AN28" s="31">
        <f t="shared" si="5"/>
        <v>20000</v>
      </c>
      <c r="AO28" s="42"/>
      <c r="AP28" s="31">
        <f t="shared" si="6"/>
        <v>0</v>
      </c>
      <c r="AQ28" s="42"/>
      <c r="AR28" s="42"/>
      <c r="AS28" s="42"/>
      <c r="AT28" s="42"/>
      <c r="AU28" s="31">
        <f t="shared" si="7"/>
        <v>0</v>
      </c>
      <c r="AV28" s="31">
        <f t="shared" si="8"/>
        <v>20000</v>
      </c>
    </row>
    <row r="29" spans="1:48" ht="18" customHeight="1">
      <c r="A29" s="44" t="s">
        <v>31</v>
      </c>
      <c r="B29" s="44" t="s">
        <v>81</v>
      </c>
      <c r="C29" s="42">
        <v>47919</v>
      </c>
      <c r="D29" s="43">
        <v>0.05</v>
      </c>
      <c r="E29" s="43"/>
      <c r="F29" s="43"/>
      <c r="G29" s="43">
        <v>8500</v>
      </c>
      <c r="H29" s="43"/>
      <c r="I29" s="43">
        <v>15000</v>
      </c>
      <c r="J29" s="43"/>
      <c r="K29" s="51">
        <f t="shared" si="1"/>
        <v>47919</v>
      </c>
      <c r="L29" s="49">
        <v>11722</v>
      </c>
      <c r="M29" s="43">
        <f t="shared" si="2"/>
        <v>0</v>
      </c>
      <c r="N29" s="42"/>
      <c r="O29" s="43"/>
      <c r="P29" s="43"/>
      <c r="Q29" s="51">
        <f t="shared" si="3"/>
        <v>11722</v>
      </c>
      <c r="R29" s="31">
        <f t="shared" si="0"/>
        <v>59641</v>
      </c>
      <c r="S29" s="42">
        <v>0</v>
      </c>
      <c r="T29" s="43">
        <v>0</v>
      </c>
      <c r="U29" s="42"/>
      <c r="V29" s="42"/>
      <c r="W29" s="42"/>
      <c r="X29" s="42"/>
      <c r="Y29" s="42"/>
      <c r="Z29" s="42"/>
      <c r="AA29" s="42"/>
      <c r="AB29" s="42"/>
      <c r="AC29" s="42"/>
      <c r="AD29" s="31">
        <f t="shared" si="4"/>
        <v>0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31">
        <f t="shared" si="5"/>
        <v>0</v>
      </c>
      <c r="AO29" s="42"/>
      <c r="AP29" s="31">
        <f t="shared" si="6"/>
        <v>10000</v>
      </c>
      <c r="AQ29" s="42"/>
      <c r="AR29" s="42"/>
      <c r="AS29" s="42"/>
      <c r="AT29" s="42">
        <v>10000</v>
      </c>
      <c r="AU29" s="31">
        <f t="shared" si="7"/>
        <v>10000</v>
      </c>
      <c r="AV29" s="31">
        <f t="shared" si="8"/>
        <v>10000</v>
      </c>
    </row>
    <row r="30" spans="1:48" ht="18" customHeight="1">
      <c r="A30" s="44" t="s">
        <v>32</v>
      </c>
      <c r="B30" s="44" t="s">
        <v>82</v>
      </c>
      <c r="C30" s="42">
        <v>177207</v>
      </c>
      <c r="D30" s="43">
        <v>0.18</v>
      </c>
      <c r="E30" s="43"/>
      <c r="F30" s="43"/>
      <c r="G30" s="43">
        <v>12500</v>
      </c>
      <c r="H30" s="43">
        <v>2500</v>
      </c>
      <c r="I30" s="43"/>
      <c r="J30" s="43"/>
      <c r="K30" s="51">
        <f t="shared" si="1"/>
        <v>179707</v>
      </c>
      <c r="L30" s="49">
        <v>9318</v>
      </c>
      <c r="M30" s="43">
        <f t="shared" si="2"/>
        <v>0</v>
      </c>
      <c r="N30" s="42"/>
      <c r="O30" s="43"/>
      <c r="P30" s="43"/>
      <c r="Q30" s="51">
        <f t="shared" si="3"/>
        <v>9318</v>
      </c>
      <c r="R30" s="31">
        <f t="shared" si="0"/>
        <v>189025</v>
      </c>
      <c r="S30" s="42">
        <v>0</v>
      </c>
      <c r="T30" s="43">
        <v>0</v>
      </c>
      <c r="U30" s="42"/>
      <c r="V30" s="42"/>
      <c r="W30" s="42"/>
      <c r="X30" s="42"/>
      <c r="Y30" s="42"/>
      <c r="Z30" s="42"/>
      <c r="AA30" s="42"/>
      <c r="AB30" s="42"/>
      <c r="AC30" s="42"/>
      <c r="AD30" s="31">
        <f t="shared" si="4"/>
        <v>0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31">
        <f t="shared" si="5"/>
        <v>0</v>
      </c>
      <c r="AO30" s="42"/>
      <c r="AP30" s="31">
        <f t="shared" si="6"/>
        <v>955.02</v>
      </c>
      <c r="AQ30" s="42"/>
      <c r="AR30" s="42"/>
      <c r="AS30" s="42"/>
      <c r="AT30" s="42">
        <v>955.02</v>
      </c>
      <c r="AU30" s="31">
        <f t="shared" si="7"/>
        <v>955.02</v>
      </c>
      <c r="AV30" s="31">
        <f t="shared" si="8"/>
        <v>955.02</v>
      </c>
    </row>
    <row r="31" spans="1:48" ht="18" customHeight="1">
      <c r="A31" s="44" t="s">
        <v>33</v>
      </c>
      <c r="B31" s="44" t="s">
        <v>83</v>
      </c>
      <c r="C31" s="42">
        <v>37343</v>
      </c>
      <c r="D31" s="43">
        <v>0.04</v>
      </c>
      <c r="E31" s="43"/>
      <c r="F31" s="43"/>
      <c r="G31" s="43"/>
      <c r="H31" s="43"/>
      <c r="I31" s="43">
        <v>10000</v>
      </c>
      <c r="J31" s="43"/>
      <c r="K31" s="51">
        <f t="shared" si="1"/>
        <v>37343</v>
      </c>
      <c r="L31" s="49">
        <v>12283</v>
      </c>
      <c r="M31" s="43">
        <f t="shared" si="2"/>
        <v>50000</v>
      </c>
      <c r="N31" s="42">
        <v>50000</v>
      </c>
      <c r="O31" s="43"/>
      <c r="P31" s="43"/>
      <c r="Q31" s="51">
        <f t="shared" si="3"/>
        <v>62283</v>
      </c>
      <c r="R31" s="31">
        <f t="shared" si="0"/>
        <v>99626</v>
      </c>
      <c r="S31" s="42">
        <v>0</v>
      </c>
      <c r="T31" s="43">
        <v>0</v>
      </c>
      <c r="U31" s="42"/>
      <c r="V31" s="42"/>
      <c r="W31" s="42"/>
      <c r="X31" s="42"/>
      <c r="Y31" s="42"/>
      <c r="Z31" s="42"/>
      <c r="AA31" s="42"/>
      <c r="AB31" s="42"/>
      <c r="AC31" s="42"/>
      <c r="AD31" s="31">
        <f t="shared" si="4"/>
        <v>0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31">
        <f t="shared" si="5"/>
        <v>0</v>
      </c>
      <c r="AO31" s="42"/>
      <c r="AP31" s="31">
        <f t="shared" si="6"/>
        <v>1000</v>
      </c>
      <c r="AQ31" s="42"/>
      <c r="AR31" s="42"/>
      <c r="AS31" s="42"/>
      <c r="AT31" s="42">
        <v>1000</v>
      </c>
      <c r="AU31" s="31">
        <f t="shared" si="7"/>
        <v>1000</v>
      </c>
      <c r="AV31" s="31">
        <f t="shared" si="8"/>
        <v>1000</v>
      </c>
    </row>
    <row r="32" spans="1:48" ht="18" customHeight="1">
      <c r="A32" s="44" t="s">
        <v>34</v>
      </c>
      <c r="B32" s="44" t="s">
        <v>84</v>
      </c>
      <c r="C32" s="42">
        <v>146767</v>
      </c>
      <c r="D32" s="43">
        <v>0.15</v>
      </c>
      <c r="E32" s="43"/>
      <c r="F32" s="43"/>
      <c r="G32" s="43"/>
      <c r="H32" s="43"/>
      <c r="I32" s="43">
        <v>19000</v>
      </c>
      <c r="J32" s="43"/>
      <c r="K32" s="51">
        <f t="shared" si="1"/>
        <v>146767</v>
      </c>
      <c r="L32" s="49">
        <v>11446</v>
      </c>
      <c r="M32" s="43">
        <f t="shared" si="2"/>
        <v>50000</v>
      </c>
      <c r="N32" s="42">
        <v>50000</v>
      </c>
      <c r="O32" s="43"/>
      <c r="P32" s="43"/>
      <c r="Q32" s="51">
        <f t="shared" si="3"/>
        <v>61446</v>
      </c>
      <c r="R32" s="31">
        <f t="shared" si="0"/>
        <v>208213</v>
      </c>
      <c r="S32" s="42">
        <v>0</v>
      </c>
      <c r="T32" s="43">
        <v>0</v>
      </c>
      <c r="U32" s="42"/>
      <c r="V32" s="42"/>
      <c r="W32" s="42"/>
      <c r="X32" s="42"/>
      <c r="Y32" s="42"/>
      <c r="Z32" s="42"/>
      <c r="AA32" s="42"/>
      <c r="AB32" s="42"/>
      <c r="AC32" s="42"/>
      <c r="AD32" s="31">
        <f t="shared" si="4"/>
        <v>0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31">
        <f t="shared" si="5"/>
        <v>0</v>
      </c>
      <c r="AO32" s="42"/>
      <c r="AP32" s="31">
        <f t="shared" si="6"/>
        <v>0</v>
      </c>
      <c r="AQ32" s="42"/>
      <c r="AR32" s="42"/>
      <c r="AS32" s="42"/>
      <c r="AT32" s="42"/>
      <c r="AU32" s="31">
        <f t="shared" si="7"/>
        <v>0</v>
      </c>
      <c r="AV32" s="31">
        <f t="shared" si="8"/>
        <v>0</v>
      </c>
    </row>
    <row r="33" spans="1:48" ht="18" customHeight="1">
      <c r="A33" s="44" t="s">
        <v>35</v>
      </c>
      <c r="B33" s="44" t="s">
        <v>85</v>
      </c>
      <c r="C33" s="42">
        <v>71566</v>
      </c>
      <c r="D33" s="43">
        <v>0.07</v>
      </c>
      <c r="E33" s="43"/>
      <c r="F33" s="43"/>
      <c r="G33" s="43">
        <v>7000</v>
      </c>
      <c r="H33" s="43"/>
      <c r="I33" s="43">
        <v>10000</v>
      </c>
      <c r="J33" s="43"/>
      <c r="K33" s="51">
        <f t="shared" si="1"/>
        <v>71566</v>
      </c>
      <c r="L33" s="49">
        <v>7716</v>
      </c>
      <c r="M33" s="43">
        <f t="shared" si="2"/>
        <v>0</v>
      </c>
      <c r="N33" s="42"/>
      <c r="O33" s="43"/>
      <c r="P33" s="43"/>
      <c r="Q33" s="51">
        <f t="shared" si="3"/>
        <v>7716</v>
      </c>
      <c r="R33" s="31">
        <f t="shared" si="0"/>
        <v>79282</v>
      </c>
      <c r="S33" s="42">
        <v>0</v>
      </c>
      <c r="T33" s="43">
        <v>0</v>
      </c>
      <c r="U33" s="42"/>
      <c r="V33" s="42"/>
      <c r="W33" s="42"/>
      <c r="X33" s="42"/>
      <c r="Y33" s="42"/>
      <c r="Z33" s="42"/>
      <c r="AA33" s="42"/>
      <c r="AB33" s="42"/>
      <c r="AC33" s="42"/>
      <c r="AD33" s="31">
        <f t="shared" si="4"/>
        <v>0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31">
        <f t="shared" si="5"/>
        <v>0</v>
      </c>
      <c r="AO33" s="42"/>
      <c r="AP33" s="31">
        <f t="shared" si="6"/>
        <v>1500</v>
      </c>
      <c r="AQ33" s="42"/>
      <c r="AR33" s="42"/>
      <c r="AS33" s="42"/>
      <c r="AT33" s="42">
        <v>1500</v>
      </c>
      <c r="AU33" s="31">
        <f t="shared" si="7"/>
        <v>1500</v>
      </c>
      <c r="AV33" s="31">
        <f t="shared" si="8"/>
        <v>1500</v>
      </c>
    </row>
    <row r="34" spans="1:48" ht="18" customHeight="1">
      <c r="A34" s="44" t="s">
        <v>36</v>
      </c>
      <c r="B34" s="44" t="s">
        <v>86</v>
      </c>
      <c r="C34" s="42">
        <v>75247</v>
      </c>
      <c r="D34" s="43">
        <v>0.08</v>
      </c>
      <c r="E34" s="43"/>
      <c r="F34" s="43">
        <v>26900</v>
      </c>
      <c r="G34" s="43">
        <v>22000</v>
      </c>
      <c r="H34" s="43"/>
      <c r="I34" s="43">
        <v>10000</v>
      </c>
      <c r="J34" s="43"/>
      <c r="K34" s="51">
        <f t="shared" si="1"/>
        <v>102147</v>
      </c>
      <c r="L34" s="49">
        <v>6496</v>
      </c>
      <c r="M34" s="43">
        <f t="shared" si="2"/>
        <v>30000</v>
      </c>
      <c r="N34" s="42">
        <v>30000</v>
      </c>
      <c r="O34" s="43"/>
      <c r="P34" s="43"/>
      <c r="Q34" s="51">
        <f t="shared" si="3"/>
        <v>36496</v>
      </c>
      <c r="R34" s="31">
        <f t="shared" si="0"/>
        <v>138643</v>
      </c>
      <c r="S34" s="42">
        <v>0</v>
      </c>
      <c r="T34" s="43">
        <v>0</v>
      </c>
      <c r="U34" s="42"/>
      <c r="V34" s="42"/>
      <c r="W34" s="42"/>
      <c r="X34" s="42"/>
      <c r="Y34" s="42"/>
      <c r="Z34" s="42"/>
      <c r="AA34" s="42"/>
      <c r="AB34" s="42"/>
      <c r="AC34" s="42"/>
      <c r="AD34" s="31">
        <f t="shared" si="4"/>
        <v>0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31">
        <f t="shared" si="5"/>
        <v>0</v>
      </c>
      <c r="AO34" s="42"/>
      <c r="AP34" s="31">
        <f t="shared" si="6"/>
        <v>0</v>
      </c>
      <c r="AQ34" s="42"/>
      <c r="AR34" s="42"/>
      <c r="AS34" s="42"/>
      <c r="AT34" s="42"/>
      <c r="AU34" s="31">
        <f t="shared" si="7"/>
        <v>0</v>
      </c>
      <c r="AV34" s="31">
        <f t="shared" si="8"/>
        <v>0</v>
      </c>
    </row>
    <row r="35" spans="1:48" ht="18" customHeight="1">
      <c r="A35" s="44" t="s">
        <v>37</v>
      </c>
      <c r="B35" s="44" t="s">
        <v>87</v>
      </c>
      <c r="C35" s="42">
        <v>0</v>
      </c>
      <c r="D35" s="43">
        <v>0</v>
      </c>
      <c r="E35" s="43"/>
      <c r="F35" s="43"/>
      <c r="G35" s="43"/>
      <c r="H35" s="43">
        <v>31000</v>
      </c>
      <c r="I35" s="43"/>
      <c r="J35" s="43">
        <v>105000</v>
      </c>
      <c r="K35" s="51">
        <f t="shared" si="1"/>
        <v>136000</v>
      </c>
      <c r="L35" s="49">
        <v>32108</v>
      </c>
      <c r="M35" s="43">
        <f t="shared" si="2"/>
        <v>290000</v>
      </c>
      <c r="N35" s="42">
        <v>290000</v>
      </c>
      <c r="O35" s="43"/>
      <c r="P35" s="43"/>
      <c r="Q35" s="51">
        <f t="shared" si="3"/>
        <v>322108</v>
      </c>
      <c r="R35" s="31">
        <f t="shared" si="0"/>
        <v>458108</v>
      </c>
      <c r="S35" s="42">
        <v>615764</v>
      </c>
      <c r="T35" s="42">
        <v>66.26</v>
      </c>
      <c r="U35" s="42"/>
      <c r="V35" s="42"/>
      <c r="W35" s="42"/>
      <c r="X35" s="42"/>
      <c r="Y35" s="42"/>
      <c r="Z35" s="42"/>
      <c r="AA35" s="42"/>
      <c r="AB35" s="42"/>
      <c r="AC35" s="42"/>
      <c r="AD35" s="31">
        <f t="shared" si="4"/>
        <v>0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31">
        <f t="shared" si="5"/>
        <v>615764</v>
      </c>
      <c r="AO35" s="42">
        <v>32108</v>
      </c>
      <c r="AP35" s="31">
        <f t="shared" si="6"/>
        <v>20000</v>
      </c>
      <c r="AQ35" s="42">
        <v>8000</v>
      </c>
      <c r="AR35" s="42"/>
      <c r="AS35" s="42"/>
      <c r="AT35" s="42">
        <v>12000</v>
      </c>
      <c r="AU35" s="31">
        <f t="shared" si="7"/>
        <v>52108</v>
      </c>
      <c r="AV35" s="31">
        <f t="shared" si="8"/>
        <v>667872</v>
      </c>
    </row>
    <row r="36" spans="1:48" ht="18" customHeight="1">
      <c r="A36" s="44" t="s">
        <v>38</v>
      </c>
      <c r="B36" s="44" t="s">
        <v>88</v>
      </c>
      <c r="C36" s="42">
        <v>49356</v>
      </c>
      <c r="D36" s="43">
        <v>0.05</v>
      </c>
      <c r="E36" s="43"/>
      <c r="F36" s="43"/>
      <c r="G36" s="43"/>
      <c r="H36" s="43"/>
      <c r="I36" s="43"/>
      <c r="J36" s="43"/>
      <c r="K36" s="51">
        <f t="shared" si="1"/>
        <v>49356</v>
      </c>
      <c r="L36" s="49">
        <v>16047</v>
      </c>
      <c r="M36" s="43">
        <f t="shared" si="2"/>
        <v>10000</v>
      </c>
      <c r="N36" s="42"/>
      <c r="O36" s="43">
        <v>10000</v>
      </c>
      <c r="P36" s="43"/>
      <c r="Q36" s="51">
        <f t="shared" si="3"/>
        <v>26047</v>
      </c>
      <c r="R36" s="31">
        <f t="shared" si="0"/>
        <v>75403</v>
      </c>
      <c r="S36" s="42">
        <v>0</v>
      </c>
      <c r="T36" s="43">
        <v>0</v>
      </c>
      <c r="U36" s="42"/>
      <c r="V36" s="42"/>
      <c r="W36" s="42"/>
      <c r="X36" s="42"/>
      <c r="Y36" s="42"/>
      <c r="Z36" s="42"/>
      <c r="AA36" s="42"/>
      <c r="AB36" s="42"/>
      <c r="AC36" s="42"/>
      <c r="AD36" s="31">
        <f t="shared" si="4"/>
        <v>25000</v>
      </c>
      <c r="AE36" s="42"/>
      <c r="AF36" s="42"/>
      <c r="AG36" s="42"/>
      <c r="AH36" s="42"/>
      <c r="AI36" s="42"/>
      <c r="AJ36" s="42">
        <v>25000</v>
      </c>
      <c r="AK36" s="42">
        <v>49356</v>
      </c>
      <c r="AL36" s="42"/>
      <c r="AM36" s="42"/>
      <c r="AN36" s="31">
        <f t="shared" si="5"/>
        <v>74356</v>
      </c>
      <c r="AO36" s="42"/>
      <c r="AP36" s="31">
        <f t="shared" si="6"/>
        <v>0</v>
      </c>
      <c r="AQ36" s="42"/>
      <c r="AR36" s="42"/>
      <c r="AS36" s="42"/>
      <c r="AT36" s="42"/>
      <c r="AU36" s="31">
        <f t="shared" si="7"/>
        <v>0</v>
      </c>
      <c r="AV36" s="31">
        <f t="shared" si="8"/>
        <v>74356</v>
      </c>
    </row>
    <row r="37" spans="1:48" ht="18" customHeight="1">
      <c r="A37" s="44" t="s">
        <v>39</v>
      </c>
      <c r="B37" s="44" t="s">
        <v>89</v>
      </c>
      <c r="C37" s="42">
        <v>29549</v>
      </c>
      <c r="D37" s="43">
        <v>0.03</v>
      </c>
      <c r="E37" s="43"/>
      <c r="F37" s="43">
        <v>11500</v>
      </c>
      <c r="G37" s="43"/>
      <c r="H37" s="43"/>
      <c r="I37" s="43">
        <v>20000</v>
      </c>
      <c r="J37" s="43"/>
      <c r="K37" s="51">
        <f t="shared" si="1"/>
        <v>41049</v>
      </c>
      <c r="L37" s="49">
        <v>8250</v>
      </c>
      <c r="M37" s="43">
        <f t="shared" si="2"/>
        <v>0</v>
      </c>
      <c r="N37" s="42"/>
      <c r="O37" s="43"/>
      <c r="P37" s="43"/>
      <c r="Q37" s="51">
        <f t="shared" si="3"/>
        <v>8250</v>
      </c>
      <c r="R37" s="31">
        <f t="shared" si="0"/>
        <v>49299</v>
      </c>
      <c r="S37" s="42">
        <v>0</v>
      </c>
      <c r="T37" s="43">
        <v>0</v>
      </c>
      <c r="U37" s="42"/>
      <c r="V37" s="42"/>
      <c r="W37" s="42"/>
      <c r="X37" s="42"/>
      <c r="Y37" s="42"/>
      <c r="Z37" s="42"/>
      <c r="AA37" s="42"/>
      <c r="AB37" s="42"/>
      <c r="AC37" s="42"/>
      <c r="AD37" s="31">
        <f t="shared" si="4"/>
        <v>10000</v>
      </c>
      <c r="AE37" s="42"/>
      <c r="AF37" s="42"/>
      <c r="AG37" s="42"/>
      <c r="AH37" s="42"/>
      <c r="AI37" s="42"/>
      <c r="AJ37" s="42">
        <v>10000</v>
      </c>
      <c r="AK37" s="42"/>
      <c r="AL37" s="42"/>
      <c r="AM37" s="42"/>
      <c r="AN37" s="31">
        <f t="shared" si="5"/>
        <v>10000</v>
      </c>
      <c r="AO37" s="42"/>
      <c r="AP37" s="31">
        <f t="shared" si="6"/>
        <v>0</v>
      </c>
      <c r="AQ37" s="42"/>
      <c r="AR37" s="42"/>
      <c r="AS37" s="42"/>
      <c r="AT37" s="42"/>
      <c r="AU37" s="31">
        <f t="shared" si="7"/>
        <v>0</v>
      </c>
      <c r="AV37" s="31">
        <f t="shared" si="8"/>
        <v>10000</v>
      </c>
    </row>
    <row r="38" spans="1:48" ht="18" customHeight="1">
      <c r="A38" s="44" t="s">
        <v>40</v>
      </c>
      <c r="B38" s="44" t="s">
        <v>90</v>
      </c>
      <c r="C38" s="42">
        <v>165167</v>
      </c>
      <c r="D38" s="43">
        <v>0.17</v>
      </c>
      <c r="E38" s="43"/>
      <c r="F38" s="43">
        <v>3500</v>
      </c>
      <c r="G38" s="43">
        <v>28000</v>
      </c>
      <c r="H38" s="43"/>
      <c r="I38" s="43">
        <v>23000</v>
      </c>
      <c r="J38" s="43"/>
      <c r="K38" s="51">
        <f t="shared" si="1"/>
        <v>168667</v>
      </c>
      <c r="L38" s="49">
        <v>7564</v>
      </c>
      <c r="M38" s="43">
        <f t="shared" si="2"/>
        <v>50000</v>
      </c>
      <c r="N38" s="42">
        <v>50000</v>
      </c>
      <c r="O38" s="43"/>
      <c r="P38" s="43"/>
      <c r="Q38" s="51">
        <f t="shared" si="3"/>
        <v>57564</v>
      </c>
      <c r="R38" s="31">
        <f t="shared" si="0"/>
        <v>226231</v>
      </c>
      <c r="S38" s="42">
        <v>0</v>
      </c>
      <c r="T38" s="43">
        <v>0</v>
      </c>
      <c r="U38" s="42"/>
      <c r="V38" s="42"/>
      <c r="W38" s="42"/>
      <c r="X38" s="42"/>
      <c r="Y38" s="42"/>
      <c r="Z38" s="42"/>
      <c r="AA38" s="42"/>
      <c r="AB38" s="42"/>
      <c r="AC38" s="42"/>
      <c r="AD38" s="31">
        <f t="shared" si="4"/>
        <v>0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31">
        <f t="shared" si="5"/>
        <v>0</v>
      </c>
      <c r="AO38" s="42"/>
      <c r="AP38" s="31">
        <f t="shared" si="6"/>
        <v>1000</v>
      </c>
      <c r="AQ38" s="42"/>
      <c r="AR38" s="42"/>
      <c r="AS38" s="42"/>
      <c r="AT38" s="42">
        <v>1000</v>
      </c>
      <c r="AU38" s="31">
        <f t="shared" si="7"/>
        <v>1000</v>
      </c>
      <c r="AV38" s="31">
        <f t="shared" si="8"/>
        <v>1000</v>
      </c>
    </row>
    <row r="39" spans="1:48" ht="18" customHeight="1">
      <c r="A39" s="44" t="s">
        <v>41</v>
      </c>
      <c r="B39" s="44" t="s">
        <v>91</v>
      </c>
      <c r="C39" s="42">
        <v>59173</v>
      </c>
      <c r="D39" s="43">
        <v>0.06</v>
      </c>
      <c r="E39" s="43"/>
      <c r="F39" s="43"/>
      <c r="G39" s="43"/>
      <c r="H39" s="43"/>
      <c r="I39" s="43">
        <v>10000</v>
      </c>
      <c r="J39" s="43"/>
      <c r="K39" s="51">
        <f t="shared" si="1"/>
        <v>59173</v>
      </c>
      <c r="L39" s="49">
        <v>5001</v>
      </c>
      <c r="M39" s="43">
        <f t="shared" si="2"/>
        <v>20000</v>
      </c>
      <c r="N39" s="42">
        <v>20000</v>
      </c>
      <c r="O39" s="43"/>
      <c r="P39" s="43"/>
      <c r="Q39" s="51">
        <f t="shared" si="3"/>
        <v>25001</v>
      </c>
      <c r="R39" s="31">
        <f t="shared" si="0"/>
        <v>84174</v>
      </c>
      <c r="S39" s="42">
        <v>0</v>
      </c>
      <c r="T39" s="43">
        <v>0</v>
      </c>
      <c r="U39" s="42"/>
      <c r="V39" s="42"/>
      <c r="W39" s="42"/>
      <c r="X39" s="42"/>
      <c r="Y39" s="42"/>
      <c r="Z39" s="42"/>
      <c r="AA39" s="42"/>
      <c r="AB39" s="42"/>
      <c r="AC39" s="42"/>
      <c r="AD39" s="31">
        <f t="shared" si="4"/>
        <v>0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31">
        <f t="shared" si="5"/>
        <v>0</v>
      </c>
      <c r="AO39" s="42"/>
      <c r="AP39" s="31">
        <f t="shared" si="6"/>
        <v>0</v>
      </c>
      <c r="AQ39" s="42"/>
      <c r="AR39" s="42"/>
      <c r="AS39" s="42"/>
      <c r="AT39" s="42"/>
      <c r="AU39" s="31">
        <f t="shared" si="7"/>
        <v>0</v>
      </c>
      <c r="AV39" s="31">
        <f t="shared" si="8"/>
        <v>0</v>
      </c>
    </row>
    <row r="40" spans="1:48" ht="18" customHeight="1">
      <c r="A40" s="44" t="s">
        <v>42</v>
      </c>
      <c r="B40" s="44" t="s">
        <v>92</v>
      </c>
      <c r="C40" s="42">
        <v>11729</v>
      </c>
      <c r="D40" s="43">
        <v>0.01</v>
      </c>
      <c r="E40" s="43"/>
      <c r="F40" s="43"/>
      <c r="G40" s="43"/>
      <c r="H40" s="43"/>
      <c r="I40" s="43"/>
      <c r="J40" s="43"/>
      <c r="K40" s="51">
        <f t="shared" si="1"/>
        <v>11729</v>
      </c>
      <c r="L40" s="49">
        <v>118259</v>
      </c>
      <c r="M40" s="43">
        <f t="shared" si="2"/>
        <v>200000</v>
      </c>
      <c r="N40" s="42">
        <v>200000</v>
      </c>
      <c r="O40" s="43"/>
      <c r="P40" s="43"/>
      <c r="Q40" s="51">
        <f t="shared" si="3"/>
        <v>318259</v>
      </c>
      <c r="R40" s="31">
        <f t="shared" si="0"/>
        <v>329988</v>
      </c>
      <c r="S40" s="42">
        <v>0</v>
      </c>
      <c r="T40" s="43">
        <v>0</v>
      </c>
      <c r="U40" s="42"/>
      <c r="V40" s="42"/>
      <c r="W40" s="42"/>
      <c r="X40" s="42"/>
      <c r="Y40" s="42"/>
      <c r="Z40" s="42"/>
      <c r="AA40" s="42"/>
      <c r="AB40" s="42"/>
      <c r="AC40" s="42"/>
      <c r="AD40" s="31">
        <f t="shared" si="4"/>
        <v>30000</v>
      </c>
      <c r="AE40" s="42"/>
      <c r="AF40" s="42"/>
      <c r="AG40" s="42"/>
      <c r="AH40" s="42"/>
      <c r="AI40" s="42"/>
      <c r="AJ40" s="42">
        <v>30000</v>
      </c>
      <c r="AK40" s="42"/>
      <c r="AL40" s="42"/>
      <c r="AM40" s="42"/>
      <c r="AN40" s="31">
        <f t="shared" si="5"/>
        <v>30000</v>
      </c>
      <c r="AO40" s="42">
        <v>92753</v>
      </c>
      <c r="AP40" s="31">
        <f t="shared" si="6"/>
        <v>0</v>
      </c>
      <c r="AQ40" s="42"/>
      <c r="AR40" s="42"/>
      <c r="AS40" s="42"/>
      <c r="AT40" s="42"/>
      <c r="AU40" s="31">
        <f t="shared" si="7"/>
        <v>92753</v>
      </c>
      <c r="AV40" s="31">
        <f t="shared" si="8"/>
        <v>122753</v>
      </c>
    </row>
    <row r="41" spans="1:48" ht="18" customHeight="1">
      <c r="A41" s="44" t="s">
        <v>43</v>
      </c>
      <c r="B41" s="44" t="s">
        <v>93</v>
      </c>
      <c r="C41" s="42">
        <v>86626</v>
      </c>
      <c r="D41" s="43">
        <v>0.09</v>
      </c>
      <c r="E41" s="43"/>
      <c r="F41" s="43">
        <v>5800</v>
      </c>
      <c r="G41" s="43">
        <v>28000</v>
      </c>
      <c r="H41" s="43">
        <v>31000</v>
      </c>
      <c r="I41" s="43">
        <v>45000</v>
      </c>
      <c r="J41" s="43">
        <v>105000</v>
      </c>
      <c r="K41" s="51">
        <f t="shared" si="1"/>
        <v>228426</v>
      </c>
      <c r="L41" s="49">
        <v>16496</v>
      </c>
      <c r="M41" s="43">
        <f t="shared" si="2"/>
        <v>0</v>
      </c>
      <c r="N41" s="42"/>
      <c r="O41" s="43"/>
      <c r="P41" s="43"/>
      <c r="Q41" s="51">
        <f t="shared" si="3"/>
        <v>16496</v>
      </c>
      <c r="R41" s="31">
        <f t="shared" si="0"/>
        <v>244922</v>
      </c>
      <c r="S41" s="42">
        <v>0</v>
      </c>
      <c r="T41" s="43">
        <v>0</v>
      </c>
      <c r="U41" s="42"/>
      <c r="V41" s="42"/>
      <c r="W41" s="42"/>
      <c r="X41" s="42"/>
      <c r="Y41" s="42"/>
      <c r="Z41" s="42"/>
      <c r="AA41" s="42"/>
      <c r="AB41" s="42"/>
      <c r="AC41" s="42"/>
      <c r="AD41" s="31">
        <f t="shared" si="4"/>
        <v>0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31">
        <f t="shared" si="5"/>
        <v>0</v>
      </c>
      <c r="AO41" s="42"/>
      <c r="AP41" s="31">
        <f t="shared" si="6"/>
        <v>0</v>
      </c>
      <c r="AQ41" s="42"/>
      <c r="AR41" s="42"/>
      <c r="AS41" s="42"/>
      <c r="AT41" s="42"/>
      <c r="AU41" s="31">
        <f t="shared" si="7"/>
        <v>0</v>
      </c>
      <c r="AV41" s="31">
        <f t="shared" si="8"/>
        <v>0</v>
      </c>
    </row>
    <row r="42" spans="1:48" ht="18" customHeight="1">
      <c r="A42" s="44" t="s">
        <v>44</v>
      </c>
      <c r="B42" s="44" t="s">
        <v>94</v>
      </c>
      <c r="C42" s="42">
        <v>70908</v>
      </c>
      <c r="D42" s="43">
        <v>0.07</v>
      </c>
      <c r="E42" s="43"/>
      <c r="F42" s="43"/>
      <c r="G42" s="43"/>
      <c r="H42" s="43"/>
      <c r="I42" s="43">
        <v>200000</v>
      </c>
      <c r="J42" s="43"/>
      <c r="K42" s="51">
        <f t="shared" si="1"/>
        <v>70908</v>
      </c>
      <c r="L42" s="49">
        <v>25882</v>
      </c>
      <c r="M42" s="43">
        <f t="shared" si="2"/>
        <v>100000</v>
      </c>
      <c r="N42" s="42">
        <v>40000</v>
      </c>
      <c r="O42" s="43">
        <v>60000</v>
      </c>
      <c r="P42" s="43"/>
      <c r="Q42" s="51">
        <f t="shared" si="3"/>
        <v>125882</v>
      </c>
      <c r="R42" s="31">
        <f t="shared" si="0"/>
        <v>196790</v>
      </c>
      <c r="S42" s="42">
        <v>0</v>
      </c>
      <c r="T42" s="43">
        <v>0</v>
      </c>
      <c r="U42" s="42"/>
      <c r="V42" s="42"/>
      <c r="W42" s="42"/>
      <c r="X42" s="42"/>
      <c r="Y42" s="42"/>
      <c r="Z42" s="42"/>
      <c r="AA42" s="42"/>
      <c r="AB42" s="42"/>
      <c r="AC42" s="42"/>
      <c r="AD42" s="31">
        <f t="shared" si="4"/>
        <v>0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31">
        <f t="shared" si="5"/>
        <v>0</v>
      </c>
      <c r="AO42" s="42">
        <v>25882</v>
      </c>
      <c r="AP42" s="31">
        <f t="shared" si="6"/>
        <v>860</v>
      </c>
      <c r="AQ42" s="42"/>
      <c r="AR42" s="42"/>
      <c r="AS42" s="42"/>
      <c r="AT42" s="42">
        <v>860</v>
      </c>
      <c r="AU42" s="31">
        <f t="shared" si="7"/>
        <v>26742</v>
      </c>
      <c r="AV42" s="31">
        <f t="shared" si="8"/>
        <v>26742</v>
      </c>
    </row>
    <row r="43" spans="1:48" ht="18" customHeight="1">
      <c r="A43" s="44" t="s">
        <v>45</v>
      </c>
      <c r="B43" s="44" t="s">
        <v>95</v>
      </c>
      <c r="C43" s="42">
        <v>107886</v>
      </c>
      <c r="D43" s="43">
        <v>0.11</v>
      </c>
      <c r="E43" s="43"/>
      <c r="F43" s="43"/>
      <c r="G43" s="43"/>
      <c r="H43" s="43"/>
      <c r="I43" s="43">
        <v>30000</v>
      </c>
      <c r="J43" s="43"/>
      <c r="K43" s="51">
        <f t="shared" si="1"/>
        <v>107886</v>
      </c>
      <c r="L43" s="49">
        <v>12415</v>
      </c>
      <c r="M43" s="43">
        <f t="shared" si="2"/>
        <v>50000</v>
      </c>
      <c r="N43" s="42">
        <v>50000</v>
      </c>
      <c r="O43" s="43"/>
      <c r="P43" s="43"/>
      <c r="Q43" s="51">
        <f t="shared" si="3"/>
        <v>62415</v>
      </c>
      <c r="R43" s="31">
        <f t="shared" si="0"/>
        <v>170301</v>
      </c>
      <c r="S43" s="42">
        <v>0</v>
      </c>
      <c r="T43" s="43">
        <v>0</v>
      </c>
      <c r="U43" s="42"/>
      <c r="V43" s="42"/>
      <c r="W43" s="42"/>
      <c r="X43" s="42"/>
      <c r="Y43" s="42"/>
      <c r="Z43" s="42"/>
      <c r="AA43" s="42"/>
      <c r="AB43" s="42"/>
      <c r="AC43" s="42"/>
      <c r="AD43" s="31">
        <f t="shared" si="4"/>
        <v>30000</v>
      </c>
      <c r="AE43" s="42"/>
      <c r="AF43" s="42"/>
      <c r="AG43" s="42"/>
      <c r="AH43" s="42"/>
      <c r="AI43" s="42"/>
      <c r="AJ43" s="42">
        <v>30000</v>
      </c>
      <c r="AK43" s="42"/>
      <c r="AL43" s="42"/>
      <c r="AM43" s="42"/>
      <c r="AN43" s="31">
        <f t="shared" si="5"/>
        <v>30000</v>
      </c>
      <c r="AO43" s="42"/>
      <c r="AP43" s="31">
        <f t="shared" si="6"/>
        <v>0</v>
      </c>
      <c r="AQ43" s="42"/>
      <c r="AR43" s="42"/>
      <c r="AS43" s="42"/>
      <c r="AT43" s="42"/>
      <c r="AU43" s="31">
        <f t="shared" si="7"/>
        <v>0</v>
      </c>
      <c r="AV43" s="31">
        <f t="shared" si="8"/>
        <v>30000</v>
      </c>
    </row>
    <row r="44" spans="1:48" ht="18" customHeight="1">
      <c r="A44" s="44" t="s">
        <v>46</v>
      </c>
      <c r="B44" s="44" t="s">
        <v>96</v>
      </c>
      <c r="C44" s="42">
        <v>30231</v>
      </c>
      <c r="D44" s="43">
        <v>0.03</v>
      </c>
      <c r="E44" s="43"/>
      <c r="F44" s="43">
        <v>10500</v>
      </c>
      <c r="G44" s="43">
        <v>8000</v>
      </c>
      <c r="H44" s="43"/>
      <c r="I44" s="43">
        <v>3000</v>
      </c>
      <c r="J44" s="43"/>
      <c r="K44" s="51">
        <f t="shared" si="1"/>
        <v>40731</v>
      </c>
      <c r="L44" s="49">
        <v>8641</v>
      </c>
      <c r="M44" s="43">
        <f t="shared" si="2"/>
        <v>0</v>
      </c>
      <c r="N44" s="42"/>
      <c r="O44" s="43"/>
      <c r="P44" s="43"/>
      <c r="Q44" s="51">
        <f t="shared" si="3"/>
        <v>8641</v>
      </c>
      <c r="R44" s="31">
        <f t="shared" si="0"/>
        <v>49372</v>
      </c>
      <c r="S44" s="42">
        <v>0</v>
      </c>
      <c r="T44" s="43">
        <v>0</v>
      </c>
      <c r="U44" s="42"/>
      <c r="V44" s="42"/>
      <c r="W44" s="42"/>
      <c r="X44" s="42"/>
      <c r="Y44" s="42"/>
      <c r="Z44" s="42"/>
      <c r="AA44" s="42"/>
      <c r="AB44" s="42"/>
      <c r="AC44" s="42"/>
      <c r="AD44" s="31">
        <f t="shared" si="4"/>
        <v>0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31">
        <f t="shared" si="5"/>
        <v>0</v>
      </c>
      <c r="AO44" s="42"/>
      <c r="AP44" s="31">
        <f t="shared" si="6"/>
        <v>2000</v>
      </c>
      <c r="AQ44" s="42"/>
      <c r="AR44" s="42"/>
      <c r="AS44" s="42"/>
      <c r="AT44" s="42">
        <v>2000</v>
      </c>
      <c r="AU44" s="31">
        <f t="shared" si="7"/>
        <v>2000</v>
      </c>
      <c r="AV44" s="31">
        <f t="shared" si="8"/>
        <v>2000</v>
      </c>
    </row>
    <row r="45" spans="1:48" ht="18" customHeight="1">
      <c r="A45" s="44" t="s">
        <v>47</v>
      </c>
      <c r="B45" s="44" t="s">
        <v>97</v>
      </c>
      <c r="C45" s="42">
        <v>79751</v>
      </c>
      <c r="D45" s="43">
        <v>0.08</v>
      </c>
      <c r="E45" s="43"/>
      <c r="F45" s="43"/>
      <c r="G45" s="43"/>
      <c r="H45" s="43"/>
      <c r="I45" s="43">
        <v>15000</v>
      </c>
      <c r="J45" s="43"/>
      <c r="K45" s="51">
        <f t="shared" si="1"/>
        <v>79751</v>
      </c>
      <c r="L45" s="49">
        <v>9209</v>
      </c>
      <c r="M45" s="43">
        <f t="shared" si="2"/>
        <v>0</v>
      </c>
      <c r="N45" s="42"/>
      <c r="O45" s="43"/>
      <c r="P45" s="43"/>
      <c r="Q45" s="51">
        <f t="shared" si="3"/>
        <v>9209</v>
      </c>
      <c r="R45" s="31">
        <f t="shared" si="0"/>
        <v>88960</v>
      </c>
      <c r="S45" s="42">
        <v>0</v>
      </c>
      <c r="T45" s="43">
        <v>0</v>
      </c>
      <c r="U45" s="42"/>
      <c r="V45" s="42"/>
      <c r="W45" s="42"/>
      <c r="X45" s="42"/>
      <c r="Y45" s="42"/>
      <c r="Z45" s="42"/>
      <c r="AA45" s="42"/>
      <c r="AB45" s="42"/>
      <c r="AC45" s="42"/>
      <c r="AD45" s="31">
        <f t="shared" si="4"/>
        <v>30000</v>
      </c>
      <c r="AE45" s="42"/>
      <c r="AF45" s="42"/>
      <c r="AG45" s="42"/>
      <c r="AH45" s="42"/>
      <c r="AI45" s="42"/>
      <c r="AJ45" s="42">
        <v>30000</v>
      </c>
      <c r="AK45" s="42"/>
      <c r="AL45" s="42"/>
      <c r="AM45" s="42"/>
      <c r="AN45" s="31">
        <f t="shared" si="5"/>
        <v>30000</v>
      </c>
      <c r="AO45" s="42"/>
      <c r="AP45" s="31">
        <f t="shared" si="6"/>
        <v>0</v>
      </c>
      <c r="AQ45" s="42"/>
      <c r="AR45" s="42"/>
      <c r="AS45" s="42"/>
      <c r="AT45" s="42"/>
      <c r="AU45" s="31">
        <f t="shared" si="7"/>
        <v>0</v>
      </c>
      <c r="AV45" s="31">
        <f t="shared" si="8"/>
        <v>30000</v>
      </c>
    </row>
    <row r="46" spans="1:48" ht="18" customHeight="1">
      <c r="A46" s="44" t="s">
        <v>48</v>
      </c>
      <c r="B46" s="44" t="s">
        <v>98</v>
      </c>
      <c r="C46" s="42">
        <v>70188</v>
      </c>
      <c r="D46" s="43">
        <v>0.07</v>
      </c>
      <c r="E46" s="43"/>
      <c r="F46" s="43">
        <v>33900</v>
      </c>
      <c r="G46" s="43">
        <v>21000</v>
      </c>
      <c r="H46" s="43"/>
      <c r="I46" s="43">
        <v>18000</v>
      </c>
      <c r="J46" s="43"/>
      <c r="K46" s="51">
        <f t="shared" si="1"/>
        <v>104088</v>
      </c>
      <c r="L46" s="49">
        <v>7401</v>
      </c>
      <c r="M46" s="43">
        <f t="shared" si="2"/>
        <v>0</v>
      </c>
      <c r="N46" s="42"/>
      <c r="O46" s="43"/>
      <c r="P46" s="43"/>
      <c r="Q46" s="51">
        <f t="shared" si="3"/>
        <v>7401</v>
      </c>
      <c r="R46" s="31">
        <f aca="true" t="shared" si="9" ref="R46:R62">SUM(Q46,K46)</f>
        <v>111489</v>
      </c>
      <c r="S46" s="42">
        <v>0</v>
      </c>
      <c r="T46" s="43">
        <v>0</v>
      </c>
      <c r="U46" s="42"/>
      <c r="V46" s="42"/>
      <c r="W46" s="42"/>
      <c r="X46" s="42"/>
      <c r="Y46" s="42"/>
      <c r="Z46" s="42"/>
      <c r="AA46" s="42"/>
      <c r="AB46" s="42"/>
      <c r="AC46" s="42"/>
      <c r="AD46" s="31">
        <f t="shared" si="4"/>
        <v>0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31">
        <f t="shared" si="5"/>
        <v>0</v>
      </c>
      <c r="AO46" s="42"/>
      <c r="AP46" s="31">
        <f t="shared" si="6"/>
        <v>0</v>
      </c>
      <c r="AQ46" s="42"/>
      <c r="AR46" s="42"/>
      <c r="AS46" s="42"/>
      <c r="AT46" s="42"/>
      <c r="AU46" s="31">
        <f t="shared" si="7"/>
        <v>0</v>
      </c>
      <c r="AV46" s="31">
        <f t="shared" si="8"/>
        <v>0</v>
      </c>
    </row>
    <row r="47" spans="1:48" ht="18" customHeight="1">
      <c r="A47" s="44" t="s">
        <v>49</v>
      </c>
      <c r="B47" s="44" t="s">
        <v>99</v>
      </c>
      <c r="C47" s="42">
        <v>311137</v>
      </c>
      <c r="D47" s="43">
        <v>0.32</v>
      </c>
      <c r="E47" s="43"/>
      <c r="F47" s="43"/>
      <c r="G47" s="43">
        <v>28000</v>
      </c>
      <c r="H47" s="43"/>
      <c r="I47" s="43">
        <v>35000</v>
      </c>
      <c r="J47" s="43"/>
      <c r="K47" s="51">
        <f t="shared" si="1"/>
        <v>311137</v>
      </c>
      <c r="L47" s="49">
        <v>17077</v>
      </c>
      <c r="M47" s="43">
        <f t="shared" si="2"/>
        <v>0</v>
      </c>
      <c r="N47" s="42"/>
      <c r="O47" s="43"/>
      <c r="P47" s="43"/>
      <c r="Q47" s="51">
        <f t="shared" si="3"/>
        <v>17077</v>
      </c>
      <c r="R47" s="31">
        <f t="shared" si="9"/>
        <v>328214</v>
      </c>
      <c r="S47" s="42">
        <v>0</v>
      </c>
      <c r="T47" s="43">
        <v>0</v>
      </c>
      <c r="U47" s="42"/>
      <c r="V47" s="42"/>
      <c r="W47" s="42"/>
      <c r="X47" s="42"/>
      <c r="Y47" s="42"/>
      <c r="Z47" s="42"/>
      <c r="AA47" s="42"/>
      <c r="AB47" s="42"/>
      <c r="AC47" s="42"/>
      <c r="AD47" s="31">
        <f t="shared" si="4"/>
        <v>0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31">
        <f t="shared" si="5"/>
        <v>0</v>
      </c>
      <c r="AO47" s="42">
        <v>17077</v>
      </c>
      <c r="AP47" s="31">
        <f t="shared" si="6"/>
        <v>1200</v>
      </c>
      <c r="AQ47" s="42"/>
      <c r="AR47" s="42"/>
      <c r="AS47" s="42"/>
      <c r="AT47" s="42">
        <v>1200</v>
      </c>
      <c r="AU47" s="31">
        <f t="shared" si="7"/>
        <v>18277</v>
      </c>
      <c r="AV47" s="31">
        <f t="shared" si="8"/>
        <v>18277</v>
      </c>
    </row>
    <row r="48" spans="1:48" ht="18" customHeight="1">
      <c r="A48" s="44" t="s">
        <v>50</v>
      </c>
      <c r="B48" s="44" t="s">
        <v>100</v>
      </c>
      <c r="C48" s="42">
        <v>154022</v>
      </c>
      <c r="D48" s="43">
        <v>0.16</v>
      </c>
      <c r="E48" s="43"/>
      <c r="F48" s="43"/>
      <c r="G48" s="43"/>
      <c r="H48" s="43"/>
      <c r="I48" s="43"/>
      <c r="J48" s="43">
        <v>100000</v>
      </c>
      <c r="K48" s="51">
        <f t="shared" si="1"/>
        <v>254022</v>
      </c>
      <c r="L48" s="49">
        <v>53033</v>
      </c>
      <c r="M48" s="43">
        <f t="shared" si="2"/>
        <v>290000</v>
      </c>
      <c r="N48" s="42">
        <v>290000</v>
      </c>
      <c r="O48" s="43"/>
      <c r="P48" s="43"/>
      <c r="Q48" s="51">
        <f t="shared" si="3"/>
        <v>343033</v>
      </c>
      <c r="R48" s="31">
        <f t="shared" si="9"/>
        <v>597055</v>
      </c>
      <c r="S48" s="42">
        <v>0</v>
      </c>
      <c r="T48" s="43">
        <v>0</v>
      </c>
      <c r="U48" s="42"/>
      <c r="V48" s="42"/>
      <c r="W48" s="42"/>
      <c r="X48" s="42"/>
      <c r="Y48" s="42"/>
      <c r="Z48" s="42"/>
      <c r="AA48" s="42"/>
      <c r="AB48" s="42"/>
      <c r="AC48" s="42"/>
      <c r="AD48" s="31">
        <f t="shared" si="4"/>
        <v>20000</v>
      </c>
      <c r="AE48" s="42"/>
      <c r="AF48" s="42"/>
      <c r="AG48" s="42"/>
      <c r="AH48" s="42"/>
      <c r="AI48" s="42"/>
      <c r="AJ48" s="42">
        <v>20000</v>
      </c>
      <c r="AK48" s="42"/>
      <c r="AL48" s="42"/>
      <c r="AM48" s="42"/>
      <c r="AN48" s="31">
        <f t="shared" si="5"/>
        <v>20000</v>
      </c>
      <c r="AO48" s="42">
        <v>53033</v>
      </c>
      <c r="AP48" s="31">
        <f t="shared" si="6"/>
        <v>2000</v>
      </c>
      <c r="AQ48" s="42"/>
      <c r="AR48" s="42"/>
      <c r="AS48" s="42"/>
      <c r="AT48" s="42">
        <v>2000</v>
      </c>
      <c r="AU48" s="31">
        <f t="shared" si="7"/>
        <v>55033</v>
      </c>
      <c r="AV48" s="31">
        <f t="shared" si="8"/>
        <v>75033</v>
      </c>
    </row>
    <row r="49" spans="1:48" ht="18" customHeight="1">
      <c r="A49" s="44" t="s">
        <v>51</v>
      </c>
      <c r="B49" s="44" t="s">
        <v>101</v>
      </c>
      <c r="C49" s="42">
        <v>116246</v>
      </c>
      <c r="D49" s="43">
        <v>0.12</v>
      </c>
      <c r="E49" s="43"/>
      <c r="F49" s="43"/>
      <c r="G49" s="43">
        <v>15000</v>
      </c>
      <c r="H49" s="43"/>
      <c r="I49" s="43">
        <v>3000</v>
      </c>
      <c r="J49" s="43"/>
      <c r="K49" s="51">
        <f t="shared" si="1"/>
        <v>116246</v>
      </c>
      <c r="L49" s="49">
        <v>14961</v>
      </c>
      <c r="M49" s="43">
        <f t="shared" si="2"/>
        <v>0</v>
      </c>
      <c r="N49" s="42"/>
      <c r="O49" s="43"/>
      <c r="P49" s="43"/>
      <c r="Q49" s="51">
        <f t="shared" si="3"/>
        <v>14961</v>
      </c>
      <c r="R49" s="31">
        <f t="shared" si="9"/>
        <v>131207</v>
      </c>
      <c r="S49" s="42">
        <v>0</v>
      </c>
      <c r="T49" s="43">
        <v>0</v>
      </c>
      <c r="U49" s="42"/>
      <c r="V49" s="42"/>
      <c r="W49" s="42"/>
      <c r="X49" s="42"/>
      <c r="Y49" s="42"/>
      <c r="Z49" s="42"/>
      <c r="AA49" s="42"/>
      <c r="AB49" s="42"/>
      <c r="AC49" s="42"/>
      <c r="AD49" s="31">
        <f t="shared" si="4"/>
        <v>0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31">
        <f t="shared" si="5"/>
        <v>0</v>
      </c>
      <c r="AO49" s="42"/>
      <c r="AP49" s="31">
        <f t="shared" si="6"/>
        <v>0</v>
      </c>
      <c r="AQ49" s="42"/>
      <c r="AR49" s="42"/>
      <c r="AS49" s="42"/>
      <c r="AT49" s="42"/>
      <c r="AU49" s="31">
        <f t="shared" si="7"/>
        <v>0</v>
      </c>
      <c r="AV49" s="31">
        <f t="shared" si="8"/>
        <v>0</v>
      </c>
    </row>
    <row r="50" spans="1:48" ht="18" customHeight="1">
      <c r="A50" s="44" t="s">
        <v>52</v>
      </c>
      <c r="B50" s="44" t="s">
        <v>102</v>
      </c>
      <c r="C50" s="42">
        <v>0</v>
      </c>
      <c r="D50" s="43">
        <v>0</v>
      </c>
      <c r="E50" s="43"/>
      <c r="F50" s="43"/>
      <c r="G50" s="43"/>
      <c r="H50" s="43">
        <v>31000</v>
      </c>
      <c r="I50" s="43">
        <v>15000</v>
      </c>
      <c r="J50" s="43">
        <v>105000</v>
      </c>
      <c r="K50" s="51">
        <f t="shared" si="1"/>
        <v>136000</v>
      </c>
      <c r="L50" s="49">
        <v>69892</v>
      </c>
      <c r="M50" s="43">
        <f t="shared" si="2"/>
        <v>0</v>
      </c>
      <c r="N50" s="42"/>
      <c r="O50" s="43"/>
      <c r="P50" s="43"/>
      <c r="Q50" s="51">
        <f t="shared" si="3"/>
        <v>69892</v>
      </c>
      <c r="R50" s="31">
        <f t="shared" si="9"/>
        <v>205892</v>
      </c>
      <c r="S50" s="42">
        <v>85219</v>
      </c>
      <c r="T50" s="43">
        <v>36.32</v>
      </c>
      <c r="U50" s="42"/>
      <c r="V50" s="42"/>
      <c r="W50" s="42"/>
      <c r="X50" s="42"/>
      <c r="Y50" s="42"/>
      <c r="Z50" s="42"/>
      <c r="AA50" s="42"/>
      <c r="AB50" s="42"/>
      <c r="AC50" s="42"/>
      <c r="AD50" s="31">
        <f t="shared" si="4"/>
        <v>155000</v>
      </c>
      <c r="AE50" s="42"/>
      <c r="AF50" s="42"/>
      <c r="AG50" s="42"/>
      <c r="AH50" s="42"/>
      <c r="AI50" s="42"/>
      <c r="AJ50" s="42">
        <v>155000</v>
      </c>
      <c r="AK50" s="42"/>
      <c r="AL50" s="42"/>
      <c r="AM50" s="42"/>
      <c r="AN50" s="31">
        <f t="shared" si="5"/>
        <v>240219</v>
      </c>
      <c r="AO50" s="42">
        <v>69892</v>
      </c>
      <c r="AP50" s="31">
        <f t="shared" si="6"/>
        <v>150000</v>
      </c>
      <c r="AQ50" s="42"/>
      <c r="AR50" s="42">
        <v>150000</v>
      </c>
      <c r="AS50" s="42"/>
      <c r="AT50" s="42"/>
      <c r="AU50" s="31">
        <f t="shared" si="7"/>
        <v>219892</v>
      </c>
      <c r="AV50" s="31">
        <f t="shared" si="8"/>
        <v>460111</v>
      </c>
    </row>
    <row r="51" spans="1:48" ht="18" customHeight="1">
      <c r="A51" s="44" t="s">
        <v>53</v>
      </c>
      <c r="B51" s="44" t="s">
        <v>103</v>
      </c>
      <c r="C51" s="42">
        <v>0</v>
      </c>
      <c r="D51" s="43">
        <v>0</v>
      </c>
      <c r="E51" s="43"/>
      <c r="F51" s="43"/>
      <c r="G51" s="43"/>
      <c r="H51" s="43"/>
      <c r="I51" s="43">
        <v>200000</v>
      </c>
      <c r="J51" s="43"/>
      <c r="K51" s="51">
        <f t="shared" si="1"/>
        <v>0</v>
      </c>
      <c r="L51" s="49">
        <v>23584</v>
      </c>
      <c r="M51" s="43">
        <f t="shared" si="2"/>
        <v>170000</v>
      </c>
      <c r="N51" s="42">
        <v>100000</v>
      </c>
      <c r="O51" s="43">
        <v>70000</v>
      </c>
      <c r="P51" s="43"/>
      <c r="Q51" s="51">
        <f t="shared" si="3"/>
        <v>193584</v>
      </c>
      <c r="R51" s="31">
        <f t="shared" si="9"/>
        <v>193584</v>
      </c>
      <c r="S51" s="42">
        <v>290539</v>
      </c>
      <c r="T51" s="42">
        <v>48.52</v>
      </c>
      <c r="U51" s="42"/>
      <c r="V51" s="42"/>
      <c r="W51" s="42"/>
      <c r="X51" s="42"/>
      <c r="Y51" s="42"/>
      <c r="Z51" s="42"/>
      <c r="AA51" s="42"/>
      <c r="AB51" s="42"/>
      <c r="AC51" s="42"/>
      <c r="AD51" s="31">
        <f t="shared" si="4"/>
        <v>0</v>
      </c>
      <c r="AE51" s="42"/>
      <c r="AF51" s="42"/>
      <c r="AG51" s="42"/>
      <c r="AH51" s="42"/>
      <c r="AI51" s="42"/>
      <c r="AJ51" s="42"/>
      <c r="AK51" s="42"/>
      <c r="AL51" s="42"/>
      <c r="AM51" s="42"/>
      <c r="AN51" s="31">
        <f t="shared" si="5"/>
        <v>290539</v>
      </c>
      <c r="AO51" s="42"/>
      <c r="AP51" s="31">
        <f t="shared" si="6"/>
        <v>1000</v>
      </c>
      <c r="AQ51" s="42"/>
      <c r="AR51" s="42"/>
      <c r="AS51" s="42"/>
      <c r="AT51" s="42">
        <v>1000</v>
      </c>
      <c r="AU51" s="31">
        <f t="shared" si="7"/>
        <v>1000</v>
      </c>
      <c r="AV51" s="31">
        <f t="shared" si="8"/>
        <v>291539</v>
      </c>
    </row>
    <row r="52" spans="1:48" ht="18" customHeight="1">
      <c r="A52" s="44" t="s">
        <v>54</v>
      </c>
      <c r="B52" s="44" t="s">
        <v>104</v>
      </c>
      <c r="C52" s="42">
        <v>117221</v>
      </c>
      <c r="D52" s="43">
        <v>0.12</v>
      </c>
      <c r="E52" s="43"/>
      <c r="F52" s="43"/>
      <c r="G52" s="43"/>
      <c r="H52" s="43"/>
      <c r="I52" s="43">
        <v>10000</v>
      </c>
      <c r="J52" s="43"/>
      <c r="K52" s="51">
        <f t="shared" si="1"/>
        <v>117221</v>
      </c>
      <c r="L52" s="49">
        <v>58990</v>
      </c>
      <c r="M52" s="43">
        <f t="shared" si="2"/>
        <v>200000</v>
      </c>
      <c r="N52" s="42">
        <v>200000</v>
      </c>
      <c r="O52" s="43"/>
      <c r="P52" s="43"/>
      <c r="Q52" s="51">
        <f t="shared" si="3"/>
        <v>258990</v>
      </c>
      <c r="R52" s="31">
        <f t="shared" si="9"/>
        <v>376211</v>
      </c>
      <c r="S52" s="42">
        <v>0</v>
      </c>
      <c r="T52" s="42">
        <v>0</v>
      </c>
      <c r="U52" s="42"/>
      <c r="V52" s="42"/>
      <c r="W52" s="42"/>
      <c r="X52" s="42"/>
      <c r="Y52" s="42"/>
      <c r="Z52" s="42"/>
      <c r="AA52" s="42"/>
      <c r="AB52" s="42"/>
      <c r="AC52" s="42"/>
      <c r="AD52" s="31">
        <f t="shared" si="4"/>
        <v>30000</v>
      </c>
      <c r="AE52" s="42"/>
      <c r="AF52" s="42"/>
      <c r="AG52" s="42"/>
      <c r="AH52" s="42"/>
      <c r="AI52" s="42"/>
      <c r="AJ52" s="42">
        <v>30000</v>
      </c>
      <c r="AK52" s="42"/>
      <c r="AL52" s="42"/>
      <c r="AM52" s="42"/>
      <c r="AN52" s="31">
        <f t="shared" si="5"/>
        <v>30000</v>
      </c>
      <c r="AO52" s="42">
        <v>58990</v>
      </c>
      <c r="AP52" s="31">
        <f t="shared" si="6"/>
        <v>3000</v>
      </c>
      <c r="AQ52" s="42"/>
      <c r="AR52" s="42"/>
      <c r="AS52" s="42"/>
      <c r="AT52" s="42">
        <v>3000</v>
      </c>
      <c r="AU52" s="31">
        <f t="shared" si="7"/>
        <v>61990</v>
      </c>
      <c r="AV52" s="31">
        <f t="shared" si="8"/>
        <v>91990</v>
      </c>
    </row>
    <row r="53" spans="1:48" ht="18" customHeight="1">
      <c r="A53" s="44" t="s">
        <v>55</v>
      </c>
      <c r="B53" s="44" t="s">
        <v>105</v>
      </c>
      <c r="C53" s="42">
        <v>103464</v>
      </c>
      <c r="D53" s="43">
        <v>0.11</v>
      </c>
      <c r="E53" s="43"/>
      <c r="F53" s="43"/>
      <c r="G53" s="43"/>
      <c r="H53" s="43"/>
      <c r="I53" s="43">
        <v>10000</v>
      </c>
      <c r="J53" s="43"/>
      <c r="K53" s="51">
        <f t="shared" si="1"/>
        <v>103464</v>
      </c>
      <c r="L53" s="49">
        <v>14739</v>
      </c>
      <c r="M53" s="43">
        <f t="shared" si="2"/>
        <v>0</v>
      </c>
      <c r="N53" s="42"/>
      <c r="O53" s="43"/>
      <c r="P53" s="43"/>
      <c r="Q53" s="51">
        <f t="shared" si="3"/>
        <v>14739</v>
      </c>
      <c r="R53" s="31">
        <f t="shared" si="9"/>
        <v>118203</v>
      </c>
      <c r="S53" s="42">
        <v>0</v>
      </c>
      <c r="T53" s="42">
        <v>0</v>
      </c>
      <c r="U53" s="42"/>
      <c r="V53" s="42"/>
      <c r="W53" s="42"/>
      <c r="X53" s="42"/>
      <c r="Y53" s="42"/>
      <c r="Z53" s="42"/>
      <c r="AA53" s="42"/>
      <c r="AB53" s="42"/>
      <c r="AC53" s="42"/>
      <c r="AD53" s="31">
        <f t="shared" si="4"/>
        <v>0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31">
        <f t="shared" si="5"/>
        <v>0</v>
      </c>
      <c r="AO53" s="42"/>
      <c r="AP53" s="31">
        <f t="shared" si="6"/>
        <v>0</v>
      </c>
      <c r="AQ53" s="42"/>
      <c r="AR53" s="42"/>
      <c r="AS53" s="42"/>
      <c r="AT53" s="42"/>
      <c r="AU53" s="31">
        <f t="shared" si="7"/>
        <v>0</v>
      </c>
      <c r="AV53" s="31">
        <f t="shared" si="8"/>
        <v>0</v>
      </c>
    </row>
    <row r="54" spans="1:48" ht="18" customHeight="1">
      <c r="A54" s="44" t="s">
        <v>56</v>
      </c>
      <c r="B54" s="44" t="s">
        <v>106</v>
      </c>
      <c r="C54" s="42">
        <v>102252</v>
      </c>
      <c r="D54" s="43">
        <v>0.1</v>
      </c>
      <c r="E54" s="43"/>
      <c r="F54" s="43"/>
      <c r="G54" s="43"/>
      <c r="H54" s="43"/>
      <c r="I54" s="43">
        <v>10000</v>
      </c>
      <c r="J54" s="43"/>
      <c r="K54" s="51">
        <f t="shared" si="1"/>
        <v>102252</v>
      </c>
      <c r="L54" s="49">
        <v>8140</v>
      </c>
      <c r="M54" s="43">
        <f t="shared" si="2"/>
        <v>75000</v>
      </c>
      <c r="N54" s="42">
        <v>50000</v>
      </c>
      <c r="O54" s="43">
        <v>25000</v>
      </c>
      <c r="P54" s="43"/>
      <c r="Q54" s="51">
        <f t="shared" si="3"/>
        <v>83140</v>
      </c>
      <c r="R54" s="31">
        <f t="shared" si="9"/>
        <v>185392</v>
      </c>
      <c r="S54" s="42">
        <v>0</v>
      </c>
      <c r="T54" s="42">
        <v>0</v>
      </c>
      <c r="U54" s="42"/>
      <c r="V54" s="42"/>
      <c r="W54" s="42"/>
      <c r="X54" s="42"/>
      <c r="Y54" s="42"/>
      <c r="Z54" s="42"/>
      <c r="AA54" s="42"/>
      <c r="AB54" s="42"/>
      <c r="AC54" s="42"/>
      <c r="AD54" s="31">
        <f t="shared" si="4"/>
        <v>0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31">
        <f t="shared" si="5"/>
        <v>0</v>
      </c>
      <c r="AO54" s="42"/>
      <c r="AP54" s="31">
        <f t="shared" si="6"/>
        <v>2000</v>
      </c>
      <c r="AQ54" s="42"/>
      <c r="AR54" s="42"/>
      <c r="AS54" s="42"/>
      <c r="AT54" s="42">
        <v>2000</v>
      </c>
      <c r="AU54" s="31">
        <f t="shared" si="7"/>
        <v>2000</v>
      </c>
      <c r="AV54" s="31">
        <f t="shared" si="8"/>
        <v>2000</v>
      </c>
    </row>
    <row r="55" spans="1:48" ht="18" customHeight="1">
      <c r="A55" s="44" t="s">
        <v>57</v>
      </c>
      <c r="B55" s="44" t="s">
        <v>107</v>
      </c>
      <c r="C55" s="42">
        <v>0</v>
      </c>
      <c r="D55" s="43">
        <v>0</v>
      </c>
      <c r="E55" s="43"/>
      <c r="F55" s="43"/>
      <c r="G55" s="43"/>
      <c r="H55" s="43"/>
      <c r="I55" s="43">
        <v>10000</v>
      </c>
      <c r="J55" s="43"/>
      <c r="K55" s="51">
        <f t="shared" si="1"/>
        <v>0</v>
      </c>
      <c r="L55" s="49">
        <v>16014</v>
      </c>
      <c r="M55" s="43">
        <f t="shared" si="2"/>
        <v>0</v>
      </c>
      <c r="N55" s="42"/>
      <c r="O55" s="43"/>
      <c r="P55" s="43"/>
      <c r="Q55" s="51">
        <f t="shared" si="3"/>
        <v>16014</v>
      </c>
      <c r="R55" s="31">
        <f t="shared" si="9"/>
        <v>16014</v>
      </c>
      <c r="S55" s="42">
        <v>158988</v>
      </c>
      <c r="T55" s="42">
        <v>47.54</v>
      </c>
      <c r="U55" s="42"/>
      <c r="V55" s="42"/>
      <c r="W55" s="42"/>
      <c r="X55" s="42"/>
      <c r="Y55" s="42"/>
      <c r="Z55" s="42"/>
      <c r="AA55" s="42"/>
      <c r="AB55" s="42"/>
      <c r="AC55" s="42"/>
      <c r="AD55" s="31">
        <f t="shared" si="4"/>
        <v>0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31">
        <f t="shared" si="5"/>
        <v>158988</v>
      </c>
      <c r="AO55" s="42"/>
      <c r="AP55" s="31">
        <f t="shared" si="6"/>
        <v>0</v>
      </c>
      <c r="AQ55" s="42"/>
      <c r="AR55" s="42"/>
      <c r="AS55" s="42"/>
      <c r="AT55" s="42"/>
      <c r="AU55" s="31">
        <f t="shared" si="7"/>
        <v>0</v>
      </c>
      <c r="AV55" s="31">
        <f t="shared" si="8"/>
        <v>158988</v>
      </c>
    </row>
    <row r="56" spans="1:48" s="9" customFormat="1" ht="32.25" customHeight="1">
      <c r="A56" s="45" t="s">
        <v>63</v>
      </c>
      <c r="B56" s="46" t="s">
        <v>64</v>
      </c>
      <c r="C56" s="31">
        <f>SUM(C14:C55)</f>
        <v>4201714</v>
      </c>
      <c r="D56" s="31">
        <v>4.28</v>
      </c>
      <c r="E56" s="31">
        <f aca="true" t="shared" si="10" ref="E56:J56">SUM(E14:E55)</f>
        <v>0</v>
      </c>
      <c r="F56" s="31">
        <f t="shared" si="10"/>
        <v>173000</v>
      </c>
      <c r="G56" s="31">
        <f t="shared" si="10"/>
        <v>341500</v>
      </c>
      <c r="H56" s="31">
        <f t="shared" si="10"/>
        <v>98000</v>
      </c>
      <c r="I56" s="31">
        <f t="shared" si="10"/>
        <v>1401154</v>
      </c>
      <c r="J56" s="31">
        <f t="shared" si="10"/>
        <v>415000</v>
      </c>
      <c r="K56" s="51">
        <f t="shared" si="1"/>
        <v>4887714</v>
      </c>
      <c r="L56" s="31">
        <f>SUM(L14:L55)</f>
        <v>938162</v>
      </c>
      <c r="M56" s="51">
        <f t="shared" si="2"/>
        <v>2755000</v>
      </c>
      <c r="N56" s="31">
        <f>SUM(N14:N55)</f>
        <v>2510000</v>
      </c>
      <c r="O56" s="31">
        <f>SUM(O14:O55)</f>
        <v>245000</v>
      </c>
      <c r="P56" s="31">
        <f>SUM(P14:P55)</f>
        <v>0</v>
      </c>
      <c r="Q56" s="51">
        <f t="shared" si="3"/>
        <v>3693162</v>
      </c>
      <c r="R56" s="31">
        <f t="shared" si="9"/>
        <v>8580876</v>
      </c>
      <c r="S56" s="31">
        <f>SUM(S14:S55)</f>
        <v>1150510</v>
      </c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>
        <f t="shared" si="4"/>
        <v>360000</v>
      </c>
      <c r="AE56" s="31">
        <f aca="true" t="shared" si="11" ref="AE56:AM56">SUM(AE14:AE55)</f>
        <v>0</v>
      </c>
      <c r="AF56" s="31">
        <f t="shared" si="11"/>
        <v>0</v>
      </c>
      <c r="AG56" s="31">
        <f t="shared" si="11"/>
        <v>0</v>
      </c>
      <c r="AH56" s="31">
        <f t="shared" si="11"/>
        <v>0</v>
      </c>
      <c r="AI56" s="31">
        <f t="shared" si="11"/>
        <v>0</v>
      </c>
      <c r="AJ56" s="31">
        <f t="shared" si="11"/>
        <v>360000</v>
      </c>
      <c r="AK56" s="31">
        <f t="shared" si="11"/>
        <v>69356</v>
      </c>
      <c r="AL56" s="31">
        <f t="shared" si="11"/>
        <v>0</v>
      </c>
      <c r="AM56" s="31">
        <f t="shared" si="11"/>
        <v>0</v>
      </c>
      <c r="AN56" s="31">
        <f t="shared" si="5"/>
        <v>1579866</v>
      </c>
      <c r="AO56" s="31">
        <f>SUM(AO14:AO55)</f>
        <v>575162</v>
      </c>
      <c r="AP56" s="31">
        <f t="shared" si="6"/>
        <v>415245.22000000003</v>
      </c>
      <c r="AQ56" s="31">
        <f>SUM(AQ14:AQ55)</f>
        <v>172030.2</v>
      </c>
      <c r="AR56" s="31">
        <f>SUM(AR14:AR55)</f>
        <v>150000</v>
      </c>
      <c r="AS56" s="31">
        <f>SUM(AS14:AS55)</f>
        <v>0</v>
      </c>
      <c r="AT56" s="31">
        <f>SUM(AT14:AT55)</f>
        <v>93215.02</v>
      </c>
      <c r="AU56" s="31">
        <f t="shared" si="7"/>
        <v>990407.22</v>
      </c>
      <c r="AV56" s="31">
        <f t="shared" si="8"/>
        <v>2570273.2199999997</v>
      </c>
    </row>
    <row r="57" spans="1:48" ht="16.5" customHeight="1">
      <c r="A57" s="44" t="s">
        <v>58</v>
      </c>
      <c r="B57" s="24" t="s">
        <v>108</v>
      </c>
      <c r="C57" s="42">
        <v>0</v>
      </c>
      <c r="D57" s="42">
        <v>0</v>
      </c>
      <c r="E57" s="42"/>
      <c r="F57" s="42"/>
      <c r="G57" s="42"/>
      <c r="H57" s="42"/>
      <c r="I57" s="42">
        <v>50000</v>
      </c>
      <c r="J57" s="42"/>
      <c r="K57" s="51">
        <f t="shared" si="1"/>
        <v>0</v>
      </c>
      <c r="L57" s="38">
        <v>67045</v>
      </c>
      <c r="M57" s="43">
        <f t="shared" si="2"/>
        <v>0</v>
      </c>
      <c r="N57" s="42"/>
      <c r="O57" s="42"/>
      <c r="P57" s="42"/>
      <c r="Q57" s="51">
        <f t="shared" si="3"/>
        <v>67045</v>
      </c>
      <c r="R57" s="31">
        <f t="shared" si="9"/>
        <v>67045</v>
      </c>
      <c r="S57" s="42">
        <v>408428</v>
      </c>
      <c r="T57" s="42">
        <v>28.01</v>
      </c>
      <c r="U57" s="42"/>
      <c r="V57" s="42"/>
      <c r="W57" s="42"/>
      <c r="X57" s="42"/>
      <c r="Y57" s="42"/>
      <c r="Z57" s="42"/>
      <c r="AA57" s="42"/>
      <c r="AB57" s="42"/>
      <c r="AC57" s="42"/>
      <c r="AD57" s="31">
        <f t="shared" si="4"/>
        <v>0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31">
        <f t="shared" si="5"/>
        <v>408428</v>
      </c>
      <c r="AO57" s="42">
        <v>67045</v>
      </c>
      <c r="AP57" s="31">
        <f t="shared" si="6"/>
        <v>0</v>
      </c>
      <c r="AQ57" s="42"/>
      <c r="AR57" s="42"/>
      <c r="AS57" s="42"/>
      <c r="AT57" s="42"/>
      <c r="AU57" s="31">
        <f t="shared" si="7"/>
        <v>67045</v>
      </c>
      <c r="AV57" s="31">
        <f t="shared" si="8"/>
        <v>475473</v>
      </c>
    </row>
    <row r="58" spans="1:48" ht="16.5" customHeight="1">
      <c r="A58" s="44" t="s">
        <v>59</v>
      </c>
      <c r="B58" s="24" t="s">
        <v>109</v>
      </c>
      <c r="C58" s="42">
        <v>183962</v>
      </c>
      <c r="D58" s="42">
        <v>0.19</v>
      </c>
      <c r="E58" s="42"/>
      <c r="F58" s="42"/>
      <c r="G58" s="42">
        <v>50000</v>
      </c>
      <c r="H58" s="42">
        <v>32000</v>
      </c>
      <c r="I58" s="42">
        <v>200000</v>
      </c>
      <c r="J58" s="42">
        <v>105000</v>
      </c>
      <c r="K58" s="51">
        <f t="shared" si="1"/>
        <v>320962</v>
      </c>
      <c r="L58" s="38">
        <v>47376</v>
      </c>
      <c r="M58" s="43">
        <f t="shared" si="2"/>
        <v>290000</v>
      </c>
      <c r="N58" s="42">
        <v>290000</v>
      </c>
      <c r="O58" s="42"/>
      <c r="P58" s="42"/>
      <c r="Q58" s="51">
        <f t="shared" si="3"/>
        <v>337376</v>
      </c>
      <c r="R58" s="31">
        <f t="shared" si="9"/>
        <v>658338</v>
      </c>
      <c r="S58" s="42">
        <v>0</v>
      </c>
      <c r="T58" s="42">
        <v>0</v>
      </c>
      <c r="U58" s="42"/>
      <c r="V58" s="42"/>
      <c r="W58" s="42"/>
      <c r="X58" s="42"/>
      <c r="Y58" s="42"/>
      <c r="Z58" s="42"/>
      <c r="AA58" s="42"/>
      <c r="AB58" s="42"/>
      <c r="AC58" s="42"/>
      <c r="AD58" s="31">
        <f t="shared" si="4"/>
        <v>0</v>
      </c>
      <c r="AE58" s="42"/>
      <c r="AF58" s="42"/>
      <c r="AG58" s="42"/>
      <c r="AH58" s="42"/>
      <c r="AI58" s="42"/>
      <c r="AJ58" s="42"/>
      <c r="AK58" s="42"/>
      <c r="AL58" s="42"/>
      <c r="AM58" s="42"/>
      <c r="AN58" s="31">
        <f t="shared" si="5"/>
        <v>0</v>
      </c>
      <c r="AO58" s="42">
        <v>47376</v>
      </c>
      <c r="AP58" s="31">
        <f t="shared" si="6"/>
        <v>12000</v>
      </c>
      <c r="AQ58" s="42">
        <v>5000</v>
      </c>
      <c r="AR58" s="42"/>
      <c r="AS58" s="42"/>
      <c r="AT58" s="42">
        <v>7000</v>
      </c>
      <c r="AU58" s="31">
        <f t="shared" si="7"/>
        <v>59376</v>
      </c>
      <c r="AV58" s="31">
        <f t="shared" si="8"/>
        <v>59376</v>
      </c>
    </row>
    <row r="59" spans="1:48" ht="16.5" customHeight="1">
      <c r="A59" s="44" t="s">
        <v>60</v>
      </c>
      <c r="B59" s="24" t="s">
        <v>110</v>
      </c>
      <c r="C59" s="42">
        <v>0</v>
      </c>
      <c r="D59" s="42">
        <v>0</v>
      </c>
      <c r="E59" s="42"/>
      <c r="F59" s="42"/>
      <c r="G59" s="42"/>
      <c r="H59" s="42"/>
      <c r="I59" s="42">
        <v>50000</v>
      </c>
      <c r="J59" s="42"/>
      <c r="K59" s="51">
        <f t="shared" si="1"/>
        <v>0</v>
      </c>
      <c r="L59" s="38">
        <v>52911</v>
      </c>
      <c r="M59" s="43">
        <f t="shared" si="2"/>
        <v>200000</v>
      </c>
      <c r="N59" s="42">
        <v>200000</v>
      </c>
      <c r="O59" s="42"/>
      <c r="P59" s="42"/>
      <c r="Q59" s="51">
        <f t="shared" si="3"/>
        <v>252911</v>
      </c>
      <c r="R59" s="31">
        <f t="shared" si="9"/>
        <v>252911</v>
      </c>
      <c r="S59" s="42">
        <v>940225</v>
      </c>
      <c r="T59" s="42">
        <v>63.09</v>
      </c>
      <c r="U59" s="42"/>
      <c r="V59" s="42"/>
      <c r="W59" s="42"/>
      <c r="X59" s="42"/>
      <c r="Y59" s="42"/>
      <c r="Z59" s="42"/>
      <c r="AA59" s="42"/>
      <c r="AB59" s="42"/>
      <c r="AC59" s="42"/>
      <c r="AD59" s="31">
        <f t="shared" si="4"/>
        <v>0</v>
      </c>
      <c r="AE59" s="42"/>
      <c r="AF59" s="42"/>
      <c r="AG59" s="42"/>
      <c r="AH59" s="42"/>
      <c r="AI59" s="42"/>
      <c r="AJ59" s="42"/>
      <c r="AK59" s="42"/>
      <c r="AL59" s="42"/>
      <c r="AM59" s="42"/>
      <c r="AN59" s="31">
        <f t="shared" si="5"/>
        <v>940225</v>
      </c>
      <c r="AO59" s="42">
        <v>52911</v>
      </c>
      <c r="AP59" s="31">
        <f t="shared" si="6"/>
        <v>20000</v>
      </c>
      <c r="AQ59" s="42"/>
      <c r="AR59" s="42"/>
      <c r="AS59" s="42"/>
      <c r="AT59" s="42">
        <v>20000</v>
      </c>
      <c r="AU59" s="31">
        <f t="shared" si="7"/>
        <v>72911</v>
      </c>
      <c r="AV59" s="31">
        <f t="shared" si="8"/>
        <v>1013136</v>
      </c>
    </row>
    <row r="60" spans="1:48" ht="16.5" customHeight="1">
      <c r="A60" s="44" t="s">
        <v>61</v>
      </c>
      <c r="B60" s="24" t="s">
        <v>111</v>
      </c>
      <c r="C60" s="42">
        <v>541086</v>
      </c>
      <c r="D60" s="42">
        <v>0.55</v>
      </c>
      <c r="E60" s="42"/>
      <c r="F60" s="42">
        <v>50000</v>
      </c>
      <c r="G60" s="42"/>
      <c r="H60" s="42">
        <v>30000</v>
      </c>
      <c r="I60" s="42"/>
      <c r="J60" s="42"/>
      <c r="K60" s="51">
        <f t="shared" si="1"/>
        <v>621086</v>
      </c>
      <c r="L60" s="38">
        <v>30606</v>
      </c>
      <c r="M60" s="43">
        <f t="shared" si="2"/>
        <v>50000</v>
      </c>
      <c r="N60" s="42"/>
      <c r="O60" s="42">
        <v>50000</v>
      </c>
      <c r="P60" s="42"/>
      <c r="Q60" s="51">
        <f t="shared" si="3"/>
        <v>80606</v>
      </c>
      <c r="R60" s="31">
        <f t="shared" si="9"/>
        <v>701692</v>
      </c>
      <c r="S60" s="42">
        <v>0</v>
      </c>
      <c r="T60" s="42">
        <v>0</v>
      </c>
      <c r="U60" s="42"/>
      <c r="V60" s="42"/>
      <c r="W60" s="42"/>
      <c r="X60" s="42"/>
      <c r="Y60" s="42"/>
      <c r="Z60" s="42"/>
      <c r="AA60" s="42"/>
      <c r="AB60" s="42"/>
      <c r="AC60" s="42"/>
      <c r="AD60" s="31">
        <f t="shared" si="4"/>
        <v>0</v>
      </c>
      <c r="AE60" s="42"/>
      <c r="AF60" s="42"/>
      <c r="AG60" s="42"/>
      <c r="AH60" s="42"/>
      <c r="AI60" s="42"/>
      <c r="AJ60" s="42"/>
      <c r="AK60" s="42"/>
      <c r="AL60" s="42"/>
      <c r="AM60" s="42"/>
      <c r="AN60" s="31">
        <f t="shared" si="5"/>
        <v>0</v>
      </c>
      <c r="AO60" s="42">
        <v>30606</v>
      </c>
      <c r="AP60" s="31">
        <f t="shared" si="6"/>
        <v>0</v>
      </c>
      <c r="AQ60" s="42"/>
      <c r="AR60" s="42"/>
      <c r="AS60" s="42"/>
      <c r="AT60" s="42"/>
      <c r="AU60" s="31">
        <f t="shared" si="7"/>
        <v>30606</v>
      </c>
      <c r="AV60" s="31">
        <f t="shared" si="8"/>
        <v>30606</v>
      </c>
    </row>
    <row r="61" spans="1:48" s="9" customFormat="1" ht="39" customHeight="1">
      <c r="A61" s="45" t="s">
        <v>62</v>
      </c>
      <c r="B61" s="46" t="s">
        <v>65</v>
      </c>
      <c r="C61" s="31">
        <f aca="true" t="shared" si="12" ref="C61:J61">SUM(C57:C60)</f>
        <v>725048</v>
      </c>
      <c r="D61" s="31">
        <f t="shared" si="12"/>
        <v>0.74</v>
      </c>
      <c r="E61" s="31">
        <f t="shared" si="12"/>
        <v>0</v>
      </c>
      <c r="F61" s="31">
        <f t="shared" si="12"/>
        <v>50000</v>
      </c>
      <c r="G61" s="31">
        <f t="shared" si="12"/>
        <v>50000</v>
      </c>
      <c r="H61" s="31">
        <f t="shared" si="12"/>
        <v>62000</v>
      </c>
      <c r="I61" s="31">
        <f>SUM(I57:I60)</f>
        <v>300000</v>
      </c>
      <c r="J61" s="31">
        <f t="shared" si="12"/>
        <v>105000</v>
      </c>
      <c r="K61" s="51">
        <f t="shared" si="1"/>
        <v>942048</v>
      </c>
      <c r="L61" s="31">
        <f>SUM(L57:L60)</f>
        <v>197938</v>
      </c>
      <c r="M61" s="51">
        <f t="shared" si="2"/>
        <v>540000</v>
      </c>
      <c r="N61" s="31">
        <f>SUM(N57:N60)</f>
        <v>490000</v>
      </c>
      <c r="O61" s="31">
        <f>SUM(O57:O60)</f>
        <v>50000</v>
      </c>
      <c r="P61" s="31">
        <f>SUM(P57:P60)</f>
        <v>0</v>
      </c>
      <c r="Q61" s="51">
        <f t="shared" si="3"/>
        <v>737938</v>
      </c>
      <c r="R61" s="31">
        <f t="shared" si="9"/>
        <v>1679986</v>
      </c>
      <c r="S61" s="31">
        <f>SUM(S57:S60)</f>
        <v>1348653</v>
      </c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>
        <f t="shared" si="4"/>
        <v>0</v>
      </c>
      <c r="AE61" s="31">
        <f aca="true" t="shared" si="13" ref="AE61:AK61">SUM(AE57:AE60)</f>
        <v>0</v>
      </c>
      <c r="AF61" s="31">
        <f t="shared" si="13"/>
        <v>0</v>
      </c>
      <c r="AG61" s="31">
        <f t="shared" si="13"/>
        <v>0</v>
      </c>
      <c r="AH61" s="31">
        <f t="shared" si="13"/>
        <v>0</v>
      </c>
      <c r="AI61" s="31">
        <f t="shared" si="13"/>
        <v>0</v>
      </c>
      <c r="AJ61" s="31">
        <f t="shared" si="13"/>
        <v>0</v>
      </c>
      <c r="AK61" s="31">
        <f t="shared" si="13"/>
        <v>0</v>
      </c>
      <c r="AL61" s="31">
        <f>SUM(AL57:AL60)</f>
        <v>0</v>
      </c>
      <c r="AM61" s="31">
        <f>SUM(AM57:AM60)</f>
        <v>0</v>
      </c>
      <c r="AN61" s="31">
        <f t="shared" si="5"/>
        <v>1348653</v>
      </c>
      <c r="AO61" s="31">
        <f>SUM(AO57:AO60)</f>
        <v>197938</v>
      </c>
      <c r="AP61" s="31">
        <f t="shared" si="6"/>
        <v>32000</v>
      </c>
      <c r="AQ61" s="31">
        <f>SUM(AQ57:AQ60)</f>
        <v>5000</v>
      </c>
      <c r="AR61" s="31">
        <f>SUM(AR57:AR60)</f>
        <v>0</v>
      </c>
      <c r="AS61" s="31">
        <f>SUM(AS57:AS60)</f>
        <v>0</v>
      </c>
      <c r="AT61" s="31">
        <f>SUM(AT57:AT60)</f>
        <v>27000</v>
      </c>
      <c r="AU61" s="31">
        <f t="shared" si="7"/>
        <v>229938</v>
      </c>
      <c r="AV61" s="31">
        <f t="shared" si="8"/>
        <v>1578591</v>
      </c>
    </row>
    <row r="62" spans="1:48" s="9" customFormat="1" ht="18.75">
      <c r="A62" s="25"/>
      <c r="B62" s="26" t="s">
        <v>112</v>
      </c>
      <c r="C62" s="31"/>
      <c r="D62" s="31"/>
      <c r="E62" s="31">
        <v>154700</v>
      </c>
      <c r="F62" s="31"/>
      <c r="G62" s="31"/>
      <c r="H62" s="31"/>
      <c r="I62" s="31"/>
      <c r="J62" s="31"/>
      <c r="K62" s="51">
        <f t="shared" si="1"/>
        <v>154700</v>
      </c>
      <c r="L62" s="31"/>
      <c r="M62" s="43">
        <f t="shared" si="2"/>
        <v>120215.02</v>
      </c>
      <c r="N62" s="31"/>
      <c r="O62" s="31"/>
      <c r="P62" s="31">
        <v>120215.02</v>
      </c>
      <c r="Q62" s="51">
        <f t="shared" si="3"/>
        <v>120215.02</v>
      </c>
      <c r="R62" s="31">
        <f t="shared" si="9"/>
        <v>274915.02</v>
      </c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>
        <f t="shared" si="4"/>
        <v>0</v>
      </c>
      <c r="AE62" s="42"/>
      <c r="AF62" s="42"/>
      <c r="AG62" s="42"/>
      <c r="AH62" s="42"/>
      <c r="AI62" s="42"/>
      <c r="AJ62" s="42"/>
      <c r="AK62" s="42"/>
      <c r="AL62" s="31"/>
      <c r="AM62" s="31"/>
      <c r="AN62" s="31">
        <f t="shared" si="5"/>
        <v>0</v>
      </c>
      <c r="AO62" s="31"/>
      <c r="AP62" s="31">
        <f t="shared" si="6"/>
        <v>0</v>
      </c>
      <c r="AQ62" s="31"/>
      <c r="AR62" s="31"/>
      <c r="AS62" s="31"/>
      <c r="AT62" s="31"/>
      <c r="AU62" s="31">
        <f t="shared" si="7"/>
        <v>0</v>
      </c>
      <c r="AV62" s="31">
        <f t="shared" si="8"/>
        <v>0</v>
      </c>
    </row>
    <row r="63" spans="1:49" s="14" customFormat="1" ht="23.25" customHeight="1">
      <c r="A63" s="47"/>
      <c r="B63" s="28" t="s">
        <v>122</v>
      </c>
      <c r="C63" s="31">
        <f aca="true" t="shared" si="14" ref="C63:L63">SUM(C61,C56,C62)</f>
        <v>4926762</v>
      </c>
      <c r="D63" s="31">
        <f t="shared" si="14"/>
        <v>5.0200000000000005</v>
      </c>
      <c r="E63" s="31">
        <f t="shared" si="14"/>
        <v>154700</v>
      </c>
      <c r="F63" s="31">
        <f>SUM(F61,F56,F62)</f>
        <v>223000</v>
      </c>
      <c r="G63" s="31">
        <f>SUM(G61,G56,G62)</f>
        <v>391500</v>
      </c>
      <c r="H63" s="31">
        <f t="shared" si="14"/>
        <v>160000</v>
      </c>
      <c r="I63" s="31">
        <f>SUM(I62,I61,I56)</f>
        <v>1701154</v>
      </c>
      <c r="J63" s="31">
        <f>SUM(J62,J61,J56)</f>
        <v>520000</v>
      </c>
      <c r="K63" s="31">
        <f t="shared" si="14"/>
        <v>5984462</v>
      </c>
      <c r="L63" s="31">
        <f t="shared" si="14"/>
        <v>1136100</v>
      </c>
      <c r="M63" s="51">
        <f t="shared" si="2"/>
        <v>3415215.02</v>
      </c>
      <c r="N63" s="31">
        <f aca="true" t="shared" si="15" ref="N63:S63">SUM(N62,N61,N56)</f>
        <v>3000000</v>
      </c>
      <c r="O63" s="31">
        <f t="shared" si="15"/>
        <v>295000</v>
      </c>
      <c r="P63" s="31">
        <f t="shared" si="15"/>
        <v>120215.02</v>
      </c>
      <c r="Q63" s="51">
        <f t="shared" si="3"/>
        <v>4551315.02</v>
      </c>
      <c r="R63" s="31">
        <f t="shared" si="15"/>
        <v>10535777.02</v>
      </c>
      <c r="S63" s="31">
        <f t="shared" si="15"/>
        <v>2499163</v>
      </c>
      <c r="T63" s="31"/>
      <c r="U63" s="31">
        <v>74521900</v>
      </c>
      <c r="V63" s="31">
        <v>2560000</v>
      </c>
      <c r="W63" s="31">
        <v>1238500</v>
      </c>
      <c r="X63" s="31">
        <v>536300</v>
      </c>
      <c r="Y63" s="31">
        <v>36486600</v>
      </c>
      <c r="Z63" s="31">
        <v>9889900</v>
      </c>
      <c r="AA63" s="31">
        <v>1273100</v>
      </c>
      <c r="AB63" s="31">
        <v>1589800</v>
      </c>
      <c r="AC63" s="31">
        <v>8158500</v>
      </c>
      <c r="AD63" s="31">
        <f>SUM(AE63:AJ63)</f>
        <v>1376427</v>
      </c>
      <c r="AE63" s="31">
        <v>318700</v>
      </c>
      <c r="AF63" s="31">
        <v>598100</v>
      </c>
      <c r="AG63" s="31">
        <v>51300</v>
      </c>
      <c r="AH63" s="31">
        <v>31600</v>
      </c>
      <c r="AI63" s="31">
        <v>16727</v>
      </c>
      <c r="AJ63" s="31">
        <f>SUM(AJ62,AJ61,AJ56)</f>
        <v>360000</v>
      </c>
      <c r="AK63" s="31">
        <f>SUM(AK62,AK61,AK56)</f>
        <v>69356</v>
      </c>
      <c r="AL63" s="31">
        <v>561900</v>
      </c>
      <c r="AM63" s="31">
        <v>520000</v>
      </c>
      <c r="AN63" s="31">
        <f t="shared" si="5"/>
        <v>141281446</v>
      </c>
      <c r="AO63" s="31">
        <v>1909200</v>
      </c>
      <c r="AP63" s="31">
        <f t="shared" si="6"/>
        <v>3447245.22</v>
      </c>
      <c r="AQ63" s="31">
        <f>SUM(AQ62,AQ61,AQ56)</f>
        <v>177030.2</v>
      </c>
      <c r="AR63" s="31">
        <f>SUM(AR62,AR61,AR56)</f>
        <v>150000</v>
      </c>
      <c r="AS63" s="31">
        <v>3000000</v>
      </c>
      <c r="AT63" s="31">
        <f>SUM(AT62,AT61,AT56)</f>
        <v>120215.02</v>
      </c>
      <c r="AU63" s="31">
        <f t="shared" si="7"/>
        <v>5356445.220000001</v>
      </c>
      <c r="AV63" s="31">
        <f t="shared" si="8"/>
        <v>146637891.22</v>
      </c>
      <c r="AW63" s="48"/>
    </row>
    <row r="64" spans="14:49" ht="16.5" customHeight="1">
      <c r="N64" s="39"/>
      <c r="AE64" s="50"/>
      <c r="AJ64" s="50"/>
      <c r="AK64" s="57"/>
      <c r="AQ64" s="39"/>
      <c r="AR64" s="39"/>
      <c r="AS64" s="39"/>
      <c r="AT64" s="39"/>
      <c r="AU64" s="39"/>
      <c r="AV64" s="40"/>
      <c r="AW64" s="27"/>
    </row>
    <row r="65" spans="7:42" ht="21.75" customHeight="1">
      <c r="G65" s="50"/>
      <c r="AD65" s="52" t="s">
        <v>141</v>
      </c>
      <c r="AE65" s="32"/>
      <c r="AF65" s="32"/>
      <c r="AG65" s="32"/>
      <c r="AH65" s="52"/>
      <c r="AI65" s="52"/>
      <c r="AJ65" s="58"/>
      <c r="AK65" s="58"/>
      <c r="AL65" s="53"/>
      <c r="AM65" s="53"/>
      <c r="AN65" s="50"/>
      <c r="AP65" s="52"/>
    </row>
    <row r="66" spans="9:46" ht="22.5" customHeight="1">
      <c r="I66" s="50"/>
      <c r="M66" s="50"/>
      <c r="N66" s="54"/>
      <c r="AD66" s="32" t="s">
        <v>142</v>
      </c>
      <c r="AE66" s="32"/>
      <c r="AF66" s="32"/>
      <c r="AG66" s="32"/>
      <c r="AJ66" s="5"/>
      <c r="AK66" s="5"/>
      <c r="AM66" s="32"/>
      <c r="AP66" s="32"/>
      <c r="AQ66" s="54"/>
      <c r="AR66" s="54"/>
      <c r="AS66" s="32" t="s">
        <v>143</v>
      </c>
      <c r="AT66" s="54"/>
    </row>
    <row r="67" ht="20.25">
      <c r="AO67" s="50"/>
    </row>
    <row r="73" ht="20.25">
      <c r="I73" s="50"/>
    </row>
  </sheetData>
  <mergeCells count="47">
    <mergeCell ref="AV9:AV12"/>
    <mergeCell ref="AU10:AU12"/>
    <mergeCell ref="Z11:Z12"/>
    <mergeCell ref="AB11:AB12"/>
    <mergeCell ref="AD11:AD12"/>
    <mergeCell ref="AD9:AU9"/>
    <mergeCell ref="AE11:AJ11"/>
    <mergeCell ref="AO11:AO12"/>
    <mergeCell ref="AC11:AC12"/>
    <mergeCell ref="AL11:AL12"/>
    <mergeCell ref="AD13:AJ13"/>
    <mergeCell ref="C7:L7"/>
    <mergeCell ref="S11:T11"/>
    <mergeCell ref="S13:T13"/>
    <mergeCell ref="E11:E12"/>
    <mergeCell ref="F11:F12"/>
    <mergeCell ref="H11:H12"/>
    <mergeCell ref="C13:D13"/>
    <mergeCell ref="C10:J10"/>
    <mergeCell ref="J11:J12"/>
    <mergeCell ref="A9:A12"/>
    <mergeCell ref="B9:B12"/>
    <mergeCell ref="C11:D11"/>
    <mergeCell ref="X11:X12"/>
    <mergeCell ref="G11:G12"/>
    <mergeCell ref="V11:V12"/>
    <mergeCell ref="N11:P11"/>
    <mergeCell ref="U11:U12"/>
    <mergeCell ref="S9:AC9"/>
    <mergeCell ref="L11:L12"/>
    <mergeCell ref="K10:K12"/>
    <mergeCell ref="C9:Q9"/>
    <mergeCell ref="I11:I12"/>
    <mergeCell ref="AA11:AA12"/>
    <mergeCell ref="L10:P10"/>
    <mergeCell ref="Q10:Q13"/>
    <mergeCell ref="R9:R13"/>
    <mergeCell ref="AQ11:AT11"/>
    <mergeCell ref="AO10:AT10"/>
    <mergeCell ref="AP11:AP12"/>
    <mergeCell ref="M11:M12"/>
    <mergeCell ref="AM11:AM12"/>
    <mergeCell ref="S10:AM10"/>
    <mergeCell ref="W11:W12"/>
    <mergeCell ref="AK11:AK12"/>
    <mergeCell ref="AN10:AN13"/>
    <mergeCell ref="Y11:Y12"/>
  </mergeCells>
  <printOptions/>
  <pageMargins left="0.5905511811023623" right="0.1968503937007874" top="0.5" bottom="0.1968503937007874" header="0.5118110236220472" footer="0.1968503937007874"/>
  <pageSetup horizontalDpi="600" verticalDpi="600" orientation="landscape" paperSize="9" scale="36" r:id="rId1"/>
  <headerFooter alignWithMargins="0">
    <oddFooter>&amp;R&amp;P</oddFooter>
  </headerFooter>
  <colBreaks count="2" manualBreakCount="2">
    <brk id="18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u252109</cp:lastModifiedBy>
  <cp:lastPrinted>2012-11-21T16:51:13Z</cp:lastPrinted>
  <dcterms:created xsi:type="dcterms:W3CDTF">2004-10-20T09:00:56Z</dcterms:created>
  <dcterms:modified xsi:type="dcterms:W3CDTF">2012-11-21T16:51:14Z</dcterms:modified>
  <cp:category/>
  <cp:version/>
  <cp:contentType/>
  <cp:contentStatus/>
</cp:coreProperties>
</file>